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dezak.gov\cov\Capital Facilities\Contracts\Annual Inspection Contracts\Fire Prevention Systems\2025 Fire Prevention Contract\"/>
    </mc:Choice>
  </mc:AlternateContent>
  <xr:revisionPtr revIDLastSave="0" documentId="13_ncr:1_{03D16579-BD47-436A-BC43-754A6052B9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 page" sheetId="1" r:id="rId1"/>
    <sheet name="2 page" sheetId="2" r:id="rId2"/>
    <sheet name="Working Updated" sheetId="3" r:id="rId3"/>
  </sheets>
  <definedNames>
    <definedName name="_xlnm.Print_Area" localSheetId="0">'1 page'!$A$1:$T$124</definedName>
    <definedName name="_xlnm.Print_Area" localSheetId="2">'Working Updated'!$A$1:$T$124</definedName>
    <definedName name="_xlnm.Print_Titles" localSheetId="0">'1 page'!$1:$5</definedName>
    <definedName name="_xlnm.Print_Titles" localSheetId="2">'Working Updated'!$1:$5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8" i="3" l="1"/>
  <c r="Q118" i="3"/>
  <c r="M118" i="3"/>
  <c r="T113" i="3"/>
  <c r="R113" i="3"/>
  <c r="P113" i="3"/>
  <c r="N113" i="3"/>
  <c r="L113" i="3"/>
  <c r="J113" i="3"/>
  <c r="F113" i="3"/>
  <c r="T110" i="3"/>
  <c r="R110" i="3"/>
  <c r="P110" i="3"/>
  <c r="O118" i="3" s="1"/>
  <c r="N110" i="3"/>
  <c r="L110" i="3"/>
  <c r="K118" i="3" s="1"/>
  <c r="R109" i="3"/>
  <c r="P109" i="3"/>
  <c r="N109" i="3"/>
  <c r="L109" i="3"/>
  <c r="J108" i="3"/>
  <c r="H108" i="3"/>
  <c r="F108" i="3"/>
  <c r="J107" i="3"/>
  <c r="H107" i="3"/>
  <c r="F107" i="3"/>
  <c r="J106" i="3"/>
  <c r="H106" i="3"/>
  <c r="F106" i="3"/>
  <c r="J105" i="3"/>
  <c r="H105" i="3"/>
  <c r="F105" i="3"/>
  <c r="J104" i="3"/>
  <c r="H104" i="3"/>
  <c r="F104" i="3"/>
  <c r="J103" i="3"/>
  <c r="H103" i="3"/>
  <c r="F103" i="3"/>
  <c r="J102" i="3"/>
  <c r="H102" i="3"/>
  <c r="F102" i="3"/>
  <c r="J101" i="3"/>
  <c r="H101" i="3"/>
  <c r="F101" i="3"/>
  <c r="J100" i="3"/>
  <c r="H100" i="3"/>
  <c r="F100" i="3"/>
  <c r="J99" i="3"/>
  <c r="H99" i="3"/>
  <c r="F99" i="3"/>
  <c r="J98" i="3"/>
  <c r="H98" i="3"/>
  <c r="F98" i="3"/>
  <c r="J97" i="3"/>
  <c r="H97" i="3"/>
  <c r="F97" i="3"/>
  <c r="J96" i="3"/>
  <c r="H96" i="3"/>
  <c r="H109" i="3" s="1"/>
  <c r="H110" i="3" s="1"/>
  <c r="G118" i="3" s="1"/>
  <c r="F96" i="3"/>
  <c r="F109" i="3" s="1"/>
  <c r="F110" i="3" s="1"/>
  <c r="E118" i="3" s="1"/>
  <c r="J95" i="3"/>
  <c r="J109" i="3" s="1"/>
  <c r="J110" i="3" s="1"/>
  <c r="I118" i="3" s="1"/>
  <c r="H95" i="3"/>
  <c r="T93" i="3"/>
  <c r="R93" i="3"/>
  <c r="P93" i="3"/>
  <c r="N93" i="3"/>
  <c r="L93" i="3"/>
  <c r="J93" i="3"/>
  <c r="H93" i="3"/>
  <c r="F93" i="3"/>
  <c r="T53" i="3"/>
  <c r="R53" i="3"/>
  <c r="P53" i="3"/>
  <c r="N53" i="3"/>
  <c r="L53" i="3"/>
  <c r="J53" i="3"/>
  <c r="H53" i="3"/>
  <c r="F53" i="3"/>
  <c r="T41" i="3"/>
  <c r="R41" i="3"/>
  <c r="P41" i="3"/>
  <c r="N41" i="3"/>
  <c r="L41" i="3"/>
  <c r="J41" i="3"/>
  <c r="H41" i="3"/>
  <c r="F41" i="3"/>
  <c r="T26" i="3"/>
  <c r="R26" i="3"/>
  <c r="P26" i="3"/>
  <c r="N26" i="3"/>
  <c r="L26" i="3"/>
  <c r="J26" i="3"/>
  <c r="H26" i="3"/>
  <c r="F26" i="3"/>
  <c r="T113" i="1" l="1"/>
  <c r="T110" i="1"/>
  <c r="T93" i="1"/>
  <c r="T53" i="1"/>
  <c r="T41" i="1"/>
  <c r="T26" i="1"/>
  <c r="R113" i="1"/>
  <c r="R109" i="1"/>
  <c r="R110" i="1" s="1"/>
  <c r="R41" i="1"/>
  <c r="R26" i="1"/>
  <c r="P113" i="1"/>
  <c r="P109" i="1"/>
  <c r="P110" i="1" s="1"/>
  <c r="P93" i="1"/>
  <c r="P41" i="1"/>
  <c r="P26" i="1"/>
  <c r="N113" i="1"/>
  <c r="N109" i="1"/>
  <c r="N110" i="1" s="1"/>
  <c r="N53" i="1"/>
  <c r="N41" i="1"/>
  <c r="N26" i="1"/>
  <c r="M118" i="1" s="1"/>
  <c r="L113" i="1"/>
  <c r="L109" i="1"/>
  <c r="L110" i="1" s="1"/>
  <c r="L93" i="1"/>
  <c r="L53" i="1"/>
  <c r="L41" i="1"/>
  <c r="L26" i="1"/>
  <c r="J113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109" i="1" s="1"/>
  <c r="J110" i="1" s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J41" i="1"/>
  <c r="H93" i="1"/>
  <c r="H41" i="1"/>
  <c r="F113" i="1"/>
  <c r="F93" i="1"/>
  <c r="F53" i="1"/>
  <c r="F41" i="1"/>
  <c r="F26" i="1"/>
  <c r="R93" i="1"/>
  <c r="R53" i="1"/>
  <c r="P53" i="1"/>
  <c r="N93" i="1"/>
  <c r="Q118" i="1" l="1"/>
  <c r="K118" i="1"/>
  <c r="S118" i="1"/>
  <c r="O118" i="1"/>
  <c r="H109" i="1"/>
  <c r="H110" i="1" s="1"/>
  <c r="F109" i="1"/>
  <c r="F110" i="1" l="1"/>
  <c r="E118" i="1" s="1"/>
  <c r="J93" i="1"/>
  <c r="J53" i="1"/>
  <c r="J26" i="1"/>
  <c r="H53" i="1"/>
  <c r="H26" i="1"/>
  <c r="G118" i="1" s="1"/>
  <c r="I118" i="1" l="1"/>
</calcChain>
</file>

<file path=xl/sharedStrings.xml><?xml version="1.0" encoding="utf-8"?>
<sst xmlns="http://schemas.openxmlformats.org/spreadsheetml/2006/main" count="785" uniqueCount="151">
  <si>
    <t>Summary of Proposals Received</t>
  </si>
  <si>
    <t>Bid Opening</t>
  </si>
  <si>
    <t>Description</t>
  </si>
  <si>
    <t>Quantity</t>
  </si>
  <si>
    <t>Unit</t>
  </si>
  <si>
    <t>Unit Price</t>
  </si>
  <si>
    <t>Total</t>
  </si>
  <si>
    <t>Bid Bond</t>
  </si>
  <si>
    <t>Addendum(s) Acknowledged</t>
  </si>
  <si>
    <t>Totals have been reviewed</t>
  </si>
  <si>
    <t>Totals have been corrected</t>
  </si>
  <si>
    <t xml:space="preserve">Date: </t>
  </si>
  <si>
    <t xml:space="preserve">Place: </t>
  </si>
  <si>
    <t xml:space="preserve">Project: </t>
  </si>
  <si>
    <t>Local bidder preference 10%</t>
  </si>
  <si>
    <t>Total Adjusted Bid</t>
  </si>
  <si>
    <t>Contract No.</t>
  </si>
  <si>
    <t>Airport Conference Room</t>
  </si>
  <si>
    <t>Alaska Contractor License</t>
  </si>
  <si>
    <t>Alaska Business License</t>
  </si>
  <si>
    <t xml:space="preserve"> </t>
  </si>
  <si>
    <t>The bid totals are subject to correction after the bids have been completely reviewed.</t>
  </si>
  <si>
    <t xml:space="preserve">  at 2:00 pm</t>
  </si>
  <si>
    <t>Total Base Bid</t>
  </si>
  <si>
    <t>Bid Item</t>
  </si>
  <si>
    <t>Bidder Qualifications</t>
  </si>
  <si>
    <t>I hereby certify that the above is a true and correct summary of proposals received.</t>
  </si>
  <si>
    <t xml:space="preserve">                              ________________________________________ Project Manager      </t>
  </si>
  <si>
    <t>Contract No.:</t>
  </si>
  <si>
    <t>Project No.:</t>
  </si>
  <si>
    <t>_________________________________________________ Project Manager</t>
  </si>
  <si>
    <t>(#) Addendum(s) Acknowledged</t>
  </si>
  <si>
    <t>EST FS-302 - Animal Shelter</t>
  </si>
  <si>
    <t>Fire Shield FS-502 - Baler Facility</t>
  </si>
  <si>
    <t xml:space="preserve">Simplex 4008 - Building Maintenance </t>
  </si>
  <si>
    <t xml:space="preserve">EST i064 - City Hall </t>
  </si>
  <si>
    <t>Siemens Desigo Modular - Civic Center</t>
  </si>
  <si>
    <t>NOTIFIER SFP-5UD - Council Chambers</t>
  </si>
  <si>
    <t>SIEMANS FS-250 - Library</t>
  </si>
  <si>
    <t>SIEMANS SF-250 - Museum</t>
  </si>
  <si>
    <t>GAMEWELL - Museum Annex</t>
  </si>
  <si>
    <t>GE FS-1004 - Recreation Center</t>
  </si>
  <si>
    <t>EST i064 - Senior Center</t>
  </si>
  <si>
    <t>Kidde Fireworx - Bilge Water Treatment Facility, New Harbor</t>
  </si>
  <si>
    <t>EST3 - Herman Hutchens Elementary School</t>
  </si>
  <si>
    <t>EST3 - Gilson Middle School</t>
  </si>
  <si>
    <t>EST3 - Valdez High School</t>
  </si>
  <si>
    <t>EST3 - School District Office</t>
  </si>
  <si>
    <t>Mobilization/Demobilization</t>
  </si>
  <si>
    <t>I. Fire Alarm Panel Inspections</t>
  </si>
  <si>
    <t>TBD</t>
  </si>
  <si>
    <t>II. Fire Supression System Inspections</t>
  </si>
  <si>
    <t>Baler Facility</t>
  </si>
  <si>
    <t>Civic Center</t>
  </si>
  <si>
    <t>Library</t>
  </si>
  <si>
    <t>New Fire Station</t>
  </si>
  <si>
    <t>Museum</t>
  </si>
  <si>
    <t>Museum Annex</t>
  </si>
  <si>
    <t>Senior Center</t>
  </si>
  <si>
    <t>Recreation Center</t>
  </si>
  <si>
    <t>Valdez High School</t>
  </si>
  <si>
    <t>III. Backflow Preventer Inspections</t>
  </si>
  <si>
    <t>Gilson Middle School</t>
  </si>
  <si>
    <t>Small Boats Harbor/New Harbor</t>
  </si>
  <si>
    <t>Kelsey Dock Facility</t>
  </si>
  <si>
    <t>Valdez Container Terminal</t>
  </si>
  <si>
    <t>IV. Annual Fire Extinguisher Inspections</t>
  </si>
  <si>
    <t>Airport</t>
  </si>
  <si>
    <t>Animal Shelter</t>
  </si>
  <si>
    <t xml:space="preserve">Animal Shelter - 20 lb Dry Chemical </t>
  </si>
  <si>
    <t xml:space="preserve">Building Maintenance Shop </t>
  </si>
  <si>
    <t>Building Maintenance Shop - 20 lb Dry Chemical ABC</t>
  </si>
  <si>
    <t>City Hall, Police Department, and City Storage</t>
  </si>
  <si>
    <t>City Hall, Police Department, and City Storage - 20-lb Dry Chemical ABC</t>
  </si>
  <si>
    <t xml:space="preserve">Civic Center - 24-lb Wet Chemical </t>
  </si>
  <si>
    <t xml:space="preserve">Civic Center - 20-lb Dry Chemical </t>
  </si>
  <si>
    <t>Council Chambers</t>
  </si>
  <si>
    <t>Goldfields Softball Complex</t>
  </si>
  <si>
    <t xml:space="preserve">Library - 20-lb Dry Chemical </t>
  </si>
  <si>
    <t>Museum Annex/Old Shop</t>
  </si>
  <si>
    <t>Recreation Center - 5-lb Dry Chemical ABC</t>
  </si>
  <si>
    <t>Herman Hutchens Elem. School</t>
  </si>
  <si>
    <t>School District Office</t>
  </si>
  <si>
    <t>School Bus Barn</t>
  </si>
  <si>
    <t>Sewer Treatment Plant</t>
  </si>
  <si>
    <t>Vehicle Maintenance Facility (City Shop)</t>
  </si>
  <si>
    <t>Valdez Container Terminal - 8-lb Dry Chemical</t>
  </si>
  <si>
    <t xml:space="preserve">Small Boat Harbor </t>
  </si>
  <si>
    <t>Small Boat Harbor - 2.5-lb Dry Chemical</t>
  </si>
  <si>
    <t>Small Boat Harbor - 20-lb Dry Chemical</t>
  </si>
  <si>
    <t>Kelsey Municipal Dock</t>
  </si>
  <si>
    <t>Kelsey Municipal Dock - 20-lb Dry Chemical</t>
  </si>
  <si>
    <t xml:space="preserve">Fire Stations </t>
  </si>
  <si>
    <t>V. Annual Hood Inspections</t>
  </si>
  <si>
    <t>Civic Center - Kitchen Hood &amp; Duct Cleaning</t>
  </si>
  <si>
    <t>Civic Center - ANSIL Fire Suppression system Inspection</t>
  </si>
  <si>
    <t>Senior Center - Kitchen Hood &amp; Duct Cleaning</t>
  </si>
  <si>
    <t>Senior Center - ANSIL Fire Suppression system Inspection</t>
  </si>
  <si>
    <t>Elementary School - Kitchen Hood &amp; Duct Cleaning</t>
  </si>
  <si>
    <t>Elementary School - ANSIL Fire Suppression system Inspection</t>
  </si>
  <si>
    <t>Gilson Middle School - Kitchen Hood &amp; Duct Cleaning</t>
  </si>
  <si>
    <t>Gilson Middle School - ANSIL Fire Suppression system Inspection</t>
  </si>
  <si>
    <t>Valdez High School - Kitchen Hood &amp; Duct Cleaning</t>
  </si>
  <si>
    <t>Valdez High School - ANSIL Fire Suppression system Inspection</t>
  </si>
  <si>
    <t>Library - Normal Annual Inspection</t>
  </si>
  <si>
    <t>Fierce Fire Protection Services, LLC</t>
  </si>
  <si>
    <t>ü</t>
  </si>
  <si>
    <t>Johnson Controls Fire Protection LP</t>
  </si>
  <si>
    <t>North Star Fire Protection, LLC</t>
  </si>
  <si>
    <t>Taylor Fire Protection Services, LLC</t>
  </si>
  <si>
    <t>All Req'd</t>
  </si>
  <si>
    <t>LS</t>
  </si>
  <si>
    <t>Total Fire Alarm Panel Inspections</t>
  </si>
  <si>
    <t>Total Fire Supression System Inspections</t>
  </si>
  <si>
    <t>Total Backflow Preventer Inspections</t>
  </si>
  <si>
    <t>Total Annual Fire Extinguisher Inspections</t>
  </si>
  <si>
    <t>2025 Fire Prevention Systems Inspections</t>
  </si>
  <si>
    <t>Alaska Fire Protection, LLC</t>
  </si>
  <si>
    <t>Chinook Fire Protection, Inc</t>
  </si>
  <si>
    <t>Convergint Technologies, LLC</t>
  </si>
  <si>
    <t>Northern Support Services, Inc</t>
  </si>
  <si>
    <t>Siemans FHA2056 - Airport</t>
  </si>
  <si>
    <t>Honeywell ES-200X - School Bus Barn</t>
  </si>
  <si>
    <t>NOTIFIER - Fire Station #1</t>
  </si>
  <si>
    <t>Baler Facility - Annual Inspection</t>
  </si>
  <si>
    <t>City Hall - Annual Inspection</t>
  </si>
  <si>
    <t>Civic Center - Annual Inspection</t>
  </si>
  <si>
    <t>New Fire Station - Annual Inspection</t>
  </si>
  <si>
    <t>Museum - Annual Inspection</t>
  </si>
  <si>
    <t>Museum Annex - Annual Inspection</t>
  </si>
  <si>
    <t>Senior Center - Annual Inspection</t>
  </si>
  <si>
    <t>Recreation Center - Annual Inspection</t>
  </si>
  <si>
    <t>HH Elementary School - Annual Inspection</t>
  </si>
  <si>
    <t>GMS Middle School - Annual Inspection</t>
  </si>
  <si>
    <t>Valdez High School - Annual Inspection</t>
  </si>
  <si>
    <t>Bilge Water Treatment Facility - Annual Inspection</t>
  </si>
  <si>
    <t>Senior Center Apartments</t>
  </si>
  <si>
    <t>Senior Center Common Areas</t>
  </si>
  <si>
    <t>South Boat Harbor</t>
  </si>
  <si>
    <t>South Boat Harbor - 20-lb Dry Chemical</t>
  </si>
  <si>
    <t xml:space="preserve">Fire Station #1 - Kitchen Hood &amp; Duct Cleaning         </t>
  </si>
  <si>
    <t xml:space="preserve">Fire Station #1 - ANSIL Fire Suppression System Inspection </t>
  </si>
  <si>
    <t>Gilson Middle School Generator Shed Special Hazard StatX 1500E</t>
  </si>
  <si>
    <t>HH Elementary School Generator Shed Special Hazard StatX 1500E</t>
  </si>
  <si>
    <t>x</t>
  </si>
  <si>
    <t>VI. Mobilization/Demobilization</t>
  </si>
  <si>
    <t>Total Mobilization/Demobilization</t>
  </si>
  <si>
    <t xml:space="preserve">Total Bi-Annual Hood Inspections </t>
  </si>
  <si>
    <t xml:space="preserve">Hood Inspections </t>
  </si>
  <si>
    <t>Included above</t>
  </si>
  <si>
    <t>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</si>
</sst>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Wingdings 2"/>
      <family val="1"/>
      <charset val="2"/>
    </font>
    <font>
      <sz val="12"/>
      <name val="Wingdings"/>
      <charset val="2"/>
    </font>
    <font>
      <sz val="11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/>
    <xf numFmtId="14" fontId="5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1" applyNumberFormat="1" applyFont="1" applyBorder="1" applyAlignment="1">
      <alignment horizontal="center" vertical="center" wrapText="1"/>
    </xf>
    <xf numFmtId="4" fontId="4" fillId="0" borderId="19" xfId="1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2" xfId="0" applyFont="1" applyBorder="1"/>
    <xf numFmtId="0" fontId="1" fillId="0" borderId="8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7" xfId="0" applyFont="1" applyBorder="1" applyAlignment="1">
      <alignment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22" xfId="0" applyFont="1" applyBorder="1"/>
    <xf numFmtId="0" fontId="4" fillId="0" borderId="35" xfId="0" applyFont="1" applyBorder="1"/>
    <xf numFmtId="0" fontId="7" fillId="0" borderId="36" xfId="0" applyFont="1" applyBorder="1" applyAlignment="1">
      <alignment horizontal="center"/>
    </xf>
    <xf numFmtId="0" fontId="1" fillId="0" borderId="7" xfId="0" applyFont="1" applyBorder="1"/>
    <xf numFmtId="0" fontId="4" fillId="0" borderId="0" xfId="0" applyFont="1" applyAlignment="1">
      <alignment vertical="center"/>
    </xf>
    <xf numFmtId="0" fontId="4" fillId="0" borderId="37" xfId="0" applyFont="1" applyBorder="1"/>
    <xf numFmtId="0" fontId="4" fillId="0" borderId="36" xfId="0" applyFont="1" applyBorder="1" applyAlignment="1">
      <alignment horizontal="center"/>
    </xf>
    <xf numFmtId="0" fontId="4" fillId="0" borderId="25" xfId="0" applyFont="1" applyBorder="1"/>
    <xf numFmtId="0" fontId="7" fillId="0" borderId="25" xfId="0" applyFont="1" applyBorder="1" applyAlignment="1">
      <alignment horizontal="center"/>
    </xf>
    <xf numFmtId="0" fontId="1" fillId="0" borderId="25" xfId="0" applyFont="1" applyBorder="1"/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5" fillId="0" borderId="25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" fontId="4" fillId="0" borderId="41" xfId="0" applyNumberFormat="1" applyFont="1" applyBorder="1" applyAlignment="1">
      <alignment horizontal="center" vertical="center" wrapText="1"/>
    </xf>
    <xf numFmtId="165" fontId="1" fillId="0" borderId="0" xfId="1" applyNumberFormat="1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" fillId="0" borderId="4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 wrapText="1"/>
    </xf>
    <xf numFmtId="164" fontId="5" fillId="0" borderId="51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164" fontId="5" fillId="0" borderId="55" xfId="1" applyNumberFormat="1" applyFont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center" vertical="center" wrapText="1"/>
    </xf>
    <xf numFmtId="4" fontId="4" fillId="0" borderId="56" xfId="0" applyNumberFormat="1" applyFont="1" applyBorder="1" applyAlignment="1">
      <alignment horizontal="center" vertical="center" wrapText="1"/>
    </xf>
    <xf numFmtId="0" fontId="1" fillId="0" borderId="50" xfId="0" applyFont="1" applyBorder="1"/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5" fillId="0" borderId="26" xfId="0" applyNumberFormat="1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wrapText="1"/>
    </xf>
    <xf numFmtId="0" fontId="9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1"/>
  <sheetViews>
    <sheetView zoomScaleNormal="100" zoomScalePageLayoutView="60" workbookViewId="0">
      <pane ySplit="5" topLeftCell="A99" activePane="bottomLeft" state="frozen"/>
      <selection pane="bottomLeft" activeCell="D128" sqref="D128"/>
    </sheetView>
  </sheetViews>
  <sheetFormatPr defaultRowHeight="12.75" x14ac:dyDescent="0.2"/>
  <cols>
    <col min="1" max="1" width="9" style="14" customWidth="1"/>
    <col min="2" max="2" width="40.5703125" style="14" customWidth="1"/>
    <col min="3" max="4" width="7.7109375" style="14" customWidth="1"/>
    <col min="5" max="5" width="7.28515625" style="14" customWidth="1"/>
    <col min="6" max="6" width="12.7109375" style="14" customWidth="1"/>
    <col min="7" max="7" width="7.28515625" style="14" customWidth="1"/>
    <col min="8" max="8" width="12.7109375" style="14" customWidth="1"/>
    <col min="9" max="9" width="7.28515625" style="14" customWidth="1"/>
    <col min="10" max="10" width="12.7109375" style="14" customWidth="1"/>
    <col min="11" max="11" width="7.28515625" style="14" customWidth="1"/>
    <col min="12" max="12" width="12.7109375" style="14" customWidth="1"/>
    <col min="13" max="13" width="7.42578125" style="14" customWidth="1"/>
    <col min="14" max="14" width="12.5703125" style="14" customWidth="1"/>
    <col min="15" max="15" width="7.42578125" style="14" customWidth="1"/>
    <col min="16" max="16" width="12.5703125" style="14" customWidth="1"/>
    <col min="17" max="17" width="7.42578125" style="14" customWidth="1"/>
    <col min="18" max="18" width="12.5703125" style="14" customWidth="1"/>
    <col min="19" max="19" width="6.28515625" style="14" bestFit="1" customWidth="1"/>
    <col min="20" max="20" width="12.7109375" style="14" customWidth="1"/>
    <col min="21" max="16384" width="9.140625" style="14"/>
  </cols>
  <sheetData>
    <row r="1" spans="1:21" ht="20.25" customHeight="1" x14ac:dyDescent="0.3">
      <c r="A1" s="148" t="s">
        <v>0</v>
      </c>
      <c r="B1" s="149"/>
      <c r="C1" s="149"/>
      <c r="D1" s="149"/>
      <c r="E1" s="138" t="s">
        <v>13</v>
      </c>
      <c r="F1" s="138"/>
      <c r="G1" s="157" t="s">
        <v>116</v>
      </c>
      <c r="H1" s="157"/>
      <c r="I1" s="157"/>
      <c r="J1" s="157"/>
      <c r="K1" s="157"/>
      <c r="L1" s="157"/>
    </row>
    <row r="2" spans="1:21" ht="20.25" customHeight="1" thickBot="1" x14ac:dyDescent="0.3">
      <c r="A2" s="64"/>
      <c r="B2" s="65" t="s">
        <v>1</v>
      </c>
      <c r="C2" s="141"/>
      <c r="D2" s="141"/>
      <c r="E2" s="139" t="s">
        <v>16</v>
      </c>
      <c r="F2" s="139"/>
      <c r="G2" s="158" t="s">
        <v>50</v>
      </c>
      <c r="H2" s="158"/>
      <c r="I2" s="158"/>
      <c r="J2" s="158"/>
      <c r="K2" s="158"/>
      <c r="L2" s="158"/>
    </row>
    <row r="3" spans="1:21" ht="20.25" customHeight="1" thickBot="1" x14ac:dyDescent="0.3">
      <c r="A3" s="5" t="s">
        <v>11</v>
      </c>
      <c r="B3" s="4">
        <v>45611</v>
      </c>
      <c r="C3" s="141"/>
      <c r="D3" s="141"/>
      <c r="E3" s="140"/>
      <c r="F3" s="140"/>
      <c r="G3" s="159"/>
      <c r="H3" s="159"/>
      <c r="I3" s="159"/>
      <c r="J3" s="159"/>
      <c r="K3" s="159"/>
      <c r="L3" s="159"/>
    </row>
    <row r="4" spans="1:21" ht="28.5" customHeight="1" thickBot="1" x14ac:dyDescent="0.25">
      <c r="A4" s="7"/>
      <c r="B4" s="8"/>
      <c r="C4" s="142"/>
      <c r="D4" s="143"/>
      <c r="E4" s="150" t="s">
        <v>117</v>
      </c>
      <c r="F4" s="151"/>
      <c r="G4" s="116" t="s">
        <v>118</v>
      </c>
      <c r="H4" s="117"/>
      <c r="I4" s="116" t="s">
        <v>119</v>
      </c>
      <c r="J4" s="117"/>
      <c r="K4" s="116" t="s">
        <v>105</v>
      </c>
      <c r="L4" s="117"/>
      <c r="M4" s="116" t="s">
        <v>107</v>
      </c>
      <c r="N4" s="117"/>
      <c r="O4" s="116" t="s">
        <v>108</v>
      </c>
      <c r="P4" s="117"/>
      <c r="Q4" s="116" t="s">
        <v>120</v>
      </c>
      <c r="R4" s="117"/>
      <c r="S4" s="116" t="s">
        <v>109</v>
      </c>
      <c r="T4" s="117"/>
    </row>
    <row r="5" spans="1:21" ht="29.25" thickBot="1" x14ac:dyDescent="0.25">
      <c r="A5" s="11" t="s">
        <v>24</v>
      </c>
      <c r="B5" s="75" t="s">
        <v>2</v>
      </c>
      <c r="C5" s="12" t="s">
        <v>3</v>
      </c>
      <c r="D5" s="13" t="s">
        <v>4</v>
      </c>
      <c r="E5" s="9" t="s">
        <v>5</v>
      </c>
      <c r="F5" s="13" t="s">
        <v>6</v>
      </c>
      <c r="G5" s="9" t="s">
        <v>5</v>
      </c>
      <c r="H5" s="10" t="s">
        <v>6</v>
      </c>
      <c r="I5" s="9" t="s">
        <v>5</v>
      </c>
      <c r="J5" s="10" t="s">
        <v>6</v>
      </c>
      <c r="K5" s="9" t="s">
        <v>5</v>
      </c>
      <c r="L5" s="10" t="s">
        <v>6</v>
      </c>
      <c r="M5" s="9" t="s">
        <v>5</v>
      </c>
      <c r="N5" s="10" t="s">
        <v>6</v>
      </c>
      <c r="O5" s="9" t="s">
        <v>5</v>
      </c>
      <c r="P5" s="10" t="s">
        <v>6</v>
      </c>
      <c r="Q5" s="9" t="s">
        <v>5</v>
      </c>
      <c r="R5" s="10" t="s">
        <v>6</v>
      </c>
      <c r="S5" s="9" t="s">
        <v>5</v>
      </c>
      <c r="T5" s="10" t="s">
        <v>6</v>
      </c>
    </row>
    <row r="6" spans="1:21" ht="45" customHeight="1" thickBot="1" x14ac:dyDescent="0.25">
      <c r="A6" s="76" t="s">
        <v>49</v>
      </c>
      <c r="B6" s="77"/>
      <c r="C6" s="66"/>
      <c r="D6" s="67"/>
      <c r="E6" s="24"/>
      <c r="F6" s="68"/>
      <c r="G6" s="24"/>
      <c r="H6" s="68"/>
      <c r="I6" s="28"/>
      <c r="J6" s="68"/>
      <c r="K6" s="28"/>
      <c r="L6" s="68"/>
      <c r="M6" s="92"/>
      <c r="N6" s="68"/>
      <c r="O6" s="92"/>
      <c r="P6" s="68"/>
      <c r="Q6" s="92"/>
      <c r="R6" s="68"/>
      <c r="S6" s="92"/>
      <c r="T6" s="68"/>
      <c r="U6" s="15"/>
    </row>
    <row r="7" spans="1:21" ht="30.75" thickBot="1" x14ac:dyDescent="0.25">
      <c r="A7" s="23">
        <v>1</v>
      </c>
      <c r="B7" s="81" t="s">
        <v>121</v>
      </c>
      <c r="C7" s="66" t="s">
        <v>110</v>
      </c>
      <c r="D7" s="67" t="s">
        <v>111</v>
      </c>
      <c r="E7" s="24"/>
      <c r="F7" s="68">
        <v>645</v>
      </c>
      <c r="G7" s="24"/>
      <c r="H7" s="68">
        <v>1550</v>
      </c>
      <c r="I7" s="28"/>
      <c r="J7" s="68">
        <v>8629</v>
      </c>
      <c r="K7" s="28"/>
      <c r="L7" s="68">
        <v>1450</v>
      </c>
      <c r="M7" s="92"/>
      <c r="N7" s="95">
        <v>1742.16</v>
      </c>
      <c r="O7" s="92"/>
      <c r="P7" s="95">
        <v>528</v>
      </c>
      <c r="Q7" s="92"/>
      <c r="R7" s="95">
        <v>9283</v>
      </c>
      <c r="S7" s="92"/>
      <c r="T7" s="95">
        <v>390</v>
      </c>
      <c r="U7" s="15"/>
    </row>
    <row r="8" spans="1:21" ht="30.75" thickBot="1" x14ac:dyDescent="0.25">
      <c r="A8" s="32">
        <v>2</v>
      </c>
      <c r="B8" s="78" t="s">
        <v>32</v>
      </c>
      <c r="C8" s="66" t="s">
        <v>110</v>
      </c>
      <c r="D8" s="67" t="s">
        <v>111</v>
      </c>
      <c r="E8" s="70"/>
      <c r="F8" s="69">
        <v>645</v>
      </c>
      <c r="G8" s="70"/>
      <c r="H8" s="69">
        <v>1550</v>
      </c>
      <c r="I8" s="29"/>
      <c r="J8" s="69">
        <v>1726</v>
      </c>
      <c r="K8" s="25"/>
      <c r="L8" s="69">
        <v>485</v>
      </c>
      <c r="M8" s="93"/>
      <c r="N8" s="96">
        <v>579.6</v>
      </c>
      <c r="O8" s="93"/>
      <c r="P8" s="96">
        <v>264</v>
      </c>
      <c r="Q8" s="93"/>
      <c r="R8" s="96">
        <v>2642</v>
      </c>
      <c r="S8" s="93"/>
      <c r="T8" s="96">
        <v>390</v>
      </c>
    </row>
    <row r="9" spans="1:21" ht="30.75" thickBot="1" x14ac:dyDescent="0.25">
      <c r="A9" s="32">
        <v>3</v>
      </c>
      <c r="B9" s="82" t="s">
        <v>33</v>
      </c>
      <c r="C9" s="66" t="s">
        <v>110</v>
      </c>
      <c r="D9" s="67" t="s">
        <v>111</v>
      </c>
      <c r="E9" s="70"/>
      <c r="F9" s="69">
        <v>645</v>
      </c>
      <c r="G9" s="70"/>
      <c r="H9" s="69">
        <v>1550</v>
      </c>
      <c r="I9" s="25"/>
      <c r="J9" s="69">
        <v>1726</v>
      </c>
      <c r="K9" s="25"/>
      <c r="L9" s="69">
        <v>200</v>
      </c>
      <c r="M9" s="93"/>
      <c r="N9" s="96">
        <v>388.64</v>
      </c>
      <c r="O9" s="93"/>
      <c r="P9" s="96">
        <v>264</v>
      </c>
      <c r="Q9" s="93"/>
      <c r="R9" s="96">
        <v>1600</v>
      </c>
      <c r="S9" s="93"/>
      <c r="T9" s="96">
        <v>390</v>
      </c>
    </row>
    <row r="10" spans="1:21" ht="30.75" thickBot="1" x14ac:dyDescent="0.25">
      <c r="A10" s="32">
        <v>4</v>
      </c>
      <c r="B10" s="78" t="s">
        <v>34</v>
      </c>
      <c r="C10" s="66" t="s">
        <v>110</v>
      </c>
      <c r="D10" s="67" t="s">
        <v>111</v>
      </c>
      <c r="E10" s="70"/>
      <c r="F10" s="69">
        <v>645</v>
      </c>
      <c r="G10" s="70"/>
      <c r="H10" s="69">
        <v>1550</v>
      </c>
      <c r="I10" s="25"/>
      <c r="J10" s="69">
        <v>1726</v>
      </c>
      <c r="K10" s="25"/>
      <c r="L10" s="69">
        <v>532</v>
      </c>
      <c r="M10" s="93"/>
      <c r="N10" s="96">
        <v>711.76</v>
      </c>
      <c r="O10" s="93"/>
      <c r="P10" s="96">
        <v>264</v>
      </c>
      <c r="Q10" s="93"/>
      <c r="R10" s="96">
        <v>2642</v>
      </c>
      <c r="S10" s="93"/>
      <c r="T10" s="96">
        <v>390</v>
      </c>
    </row>
    <row r="11" spans="1:21" ht="30.75" thickBot="1" x14ac:dyDescent="0.25">
      <c r="A11" s="32">
        <v>5</v>
      </c>
      <c r="B11" s="82" t="s">
        <v>35</v>
      </c>
      <c r="C11" s="66" t="s">
        <v>110</v>
      </c>
      <c r="D11" s="67" t="s">
        <v>111</v>
      </c>
      <c r="E11" s="70"/>
      <c r="F11" s="69">
        <v>645</v>
      </c>
      <c r="G11" s="70"/>
      <c r="H11" s="69">
        <v>1550</v>
      </c>
      <c r="I11" s="25"/>
      <c r="J11" s="69">
        <v>2071</v>
      </c>
      <c r="K11" s="25"/>
      <c r="L11" s="69">
        <v>628</v>
      </c>
      <c r="M11" s="93"/>
      <c r="N11" s="96">
        <v>694.96</v>
      </c>
      <c r="O11" s="93"/>
      <c r="P11" s="96">
        <v>264</v>
      </c>
      <c r="Q11" s="93"/>
      <c r="R11" s="96">
        <v>4617</v>
      </c>
      <c r="S11" s="93"/>
      <c r="T11" s="96">
        <v>390</v>
      </c>
    </row>
    <row r="12" spans="1:21" ht="30.75" thickBot="1" x14ac:dyDescent="0.25">
      <c r="A12" s="32">
        <v>6</v>
      </c>
      <c r="B12" s="78" t="s">
        <v>36</v>
      </c>
      <c r="C12" s="66" t="s">
        <v>110</v>
      </c>
      <c r="D12" s="67" t="s">
        <v>111</v>
      </c>
      <c r="E12" s="70"/>
      <c r="F12" s="69">
        <v>645</v>
      </c>
      <c r="G12" s="70"/>
      <c r="H12" s="69">
        <v>1550</v>
      </c>
      <c r="I12" s="25"/>
      <c r="J12" s="69">
        <v>2416</v>
      </c>
      <c r="K12" s="25"/>
      <c r="L12" s="69">
        <v>628</v>
      </c>
      <c r="M12" s="93"/>
      <c r="N12" s="96">
        <v>1766.24</v>
      </c>
      <c r="O12" s="93"/>
      <c r="P12" s="96">
        <v>528</v>
      </c>
      <c r="Q12" s="93"/>
      <c r="R12" s="96">
        <v>5575</v>
      </c>
      <c r="S12" s="93"/>
      <c r="T12" s="96">
        <v>585</v>
      </c>
    </row>
    <row r="13" spans="1:21" ht="30.75" thickBot="1" x14ac:dyDescent="0.25">
      <c r="A13" s="32">
        <v>7</v>
      </c>
      <c r="B13" s="78" t="s">
        <v>37</v>
      </c>
      <c r="C13" s="66" t="s">
        <v>110</v>
      </c>
      <c r="D13" s="67" t="s">
        <v>111</v>
      </c>
      <c r="E13" s="70"/>
      <c r="F13" s="69">
        <v>645</v>
      </c>
      <c r="G13" s="70"/>
      <c r="H13" s="69">
        <v>1550</v>
      </c>
      <c r="I13" s="25"/>
      <c r="J13" s="69">
        <v>1381</v>
      </c>
      <c r="K13" s="25"/>
      <c r="L13" s="69">
        <v>338</v>
      </c>
      <c r="M13" s="93"/>
      <c r="N13" s="96">
        <v>338.8</v>
      </c>
      <c r="O13" s="93"/>
      <c r="P13" s="96">
        <v>264</v>
      </c>
      <c r="Q13" s="93"/>
      <c r="R13" s="96">
        <v>1642</v>
      </c>
      <c r="S13" s="93"/>
      <c r="T13" s="96">
        <v>390</v>
      </c>
    </row>
    <row r="14" spans="1:21" ht="30.75" thickBot="1" x14ac:dyDescent="0.25">
      <c r="A14" s="32">
        <v>8</v>
      </c>
      <c r="B14" s="78" t="s">
        <v>38</v>
      </c>
      <c r="C14" s="66" t="s">
        <v>110</v>
      </c>
      <c r="D14" s="67" t="s">
        <v>111</v>
      </c>
      <c r="E14" s="70"/>
      <c r="F14" s="69">
        <v>645</v>
      </c>
      <c r="G14" s="70"/>
      <c r="H14" s="69">
        <v>1550</v>
      </c>
      <c r="I14" s="25"/>
      <c r="J14" s="69">
        <v>2071</v>
      </c>
      <c r="K14" s="25"/>
      <c r="L14" s="69">
        <v>676</v>
      </c>
      <c r="M14" s="93"/>
      <c r="N14" s="96">
        <v>1237.04</v>
      </c>
      <c r="O14" s="93"/>
      <c r="P14" s="96">
        <v>264</v>
      </c>
      <c r="Q14" s="93"/>
      <c r="R14" s="96">
        <v>5992</v>
      </c>
      <c r="S14" s="93"/>
      <c r="T14" s="96">
        <v>390</v>
      </c>
    </row>
    <row r="15" spans="1:21" ht="30.75" thickBot="1" x14ac:dyDescent="0.25">
      <c r="A15" s="32">
        <v>9</v>
      </c>
      <c r="B15" s="83" t="s">
        <v>39</v>
      </c>
      <c r="C15" s="66" t="s">
        <v>110</v>
      </c>
      <c r="D15" s="67" t="s">
        <v>111</v>
      </c>
      <c r="E15" s="70"/>
      <c r="F15" s="69">
        <v>645</v>
      </c>
      <c r="G15" s="70"/>
      <c r="H15" s="69">
        <v>1550</v>
      </c>
      <c r="I15" s="25"/>
      <c r="J15" s="69">
        <v>2071</v>
      </c>
      <c r="K15" s="25"/>
      <c r="L15" s="69">
        <v>580</v>
      </c>
      <c r="M15" s="93"/>
      <c r="N15" s="96">
        <v>822.08</v>
      </c>
      <c r="O15" s="93"/>
      <c r="P15" s="96">
        <v>264</v>
      </c>
      <c r="Q15" s="93"/>
      <c r="R15" s="96">
        <v>5992</v>
      </c>
      <c r="S15" s="93"/>
      <c r="T15" s="96">
        <v>390</v>
      </c>
    </row>
    <row r="16" spans="1:21" ht="30.75" thickBot="1" x14ac:dyDescent="0.25">
      <c r="A16" s="32">
        <v>10</v>
      </c>
      <c r="B16" s="83" t="s">
        <v>40</v>
      </c>
      <c r="C16" s="66" t="s">
        <v>110</v>
      </c>
      <c r="D16" s="67" t="s">
        <v>111</v>
      </c>
      <c r="E16" s="70"/>
      <c r="F16" s="69">
        <v>645</v>
      </c>
      <c r="G16" s="70"/>
      <c r="H16" s="69">
        <v>1550</v>
      </c>
      <c r="I16" s="25"/>
      <c r="J16" s="69">
        <v>1726</v>
      </c>
      <c r="K16" s="25"/>
      <c r="L16" s="69">
        <v>290</v>
      </c>
      <c r="M16" s="93"/>
      <c r="N16" s="96">
        <v>477.68</v>
      </c>
      <c r="O16" s="93"/>
      <c r="P16" s="96">
        <v>264</v>
      </c>
      <c r="Q16" s="93"/>
      <c r="R16" s="96">
        <v>1600</v>
      </c>
      <c r="S16" s="93"/>
      <c r="T16" s="96">
        <v>390</v>
      </c>
    </row>
    <row r="17" spans="1:20" ht="30.75" thickBot="1" x14ac:dyDescent="0.25">
      <c r="A17" s="32">
        <v>11</v>
      </c>
      <c r="B17" s="83" t="s">
        <v>41</v>
      </c>
      <c r="C17" s="66" t="s">
        <v>110</v>
      </c>
      <c r="D17" s="67" t="s">
        <v>111</v>
      </c>
      <c r="E17" s="70"/>
      <c r="F17" s="69">
        <v>645</v>
      </c>
      <c r="G17" s="70"/>
      <c r="H17" s="69">
        <v>1550</v>
      </c>
      <c r="I17" s="25"/>
      <c r="J17" s="69">
        <v>1726</v>
      </c>
      <c r="K17" s="25"/>
      <c r="L17" s="69">
        <v>386</v>
      </c>
      <c r="M17" s="93"/>
      <c r="N17" s="96">
        <v>553.28</v>
      </c>
      <c r="O17" s="93"/>
      <c r="P17" s="96">
        <v>264</v>
      </c>
      <c r="Q17" s="93"/>
      <c r="R17" s="96">
        <v>3058</v>
      </c>
      <c r="S17" s="93"/>
      <c r="T17" s="96">
        <v>390</v>
      </c>
    </row>
    <row r="18" spans="1:20" ht="30.75" thickBot="1" x14ac:dyDescent="0.25">
      <c r="A18" s="32">
        <v>12</v>
      </c>
      <c r="B18" s="83" t="s">
        <v>42</v>
      </c>
      <c r="C18" s="66" t="s">
        <v>110</v>
      </c>
      <c r="D18" s="67" t="s">
        <v>111</v>
      </c>
      <c r="E18" s="70"/>
      <c r="F18" s="69">
        <v>645</v>
      </c>
      <c r="G18" s="70"/>
      <c r="H18" s="69">
        <v>1550</v>
      </c>
      <c r="I18" s="25"/>
      <c r="J18" s="69">
        <v>1726</v>
      </c>
      <c r="K18" s="25"/>
      <c r="L18" s="69">
        <v>820</v>
      </c>
      <c r="M18" s="93"/>
      <c r="N18" s="96">
        <v>1297.52</v>
      </c>
      <c r="O18" s="93"/>
      <c r="P18" s="96">
        <v>264</v>
      </c>
      <c r="Q18" s="93"/>
      <c r="R18" s="96">
        <v>6950</v>
      </c>
      <c r="S18" s="93"/>
      <c r="T18" s="96">
        <v>390</v>
      </c>
    </row>
    <row r="19" spans="1:20" ht="30.75" thickBot="1" x14ac:dyDescent="0.25">
      <c r="A19" s="32">
        <v>13</v>
      </c>
      <c r="B19" s="78" t="s">
        <v>43</v>
      </c>
      <c r="C19" s="66" t="s">
        <v>110</v>
      </c>
      <c r="D19" s="67" t="s">
        <v>111</v>
      </c>
      <c r="E19" s="70"/>
      <c r="F19" s="69">
        <v>645</v>
      </c>
      <c r="G19" s="70"/>
      <c r="H19" s="69">
        <v>1550</v>
      </c>
      <c r="I19" s="25"/>
      <c r="J19" s="69">
        <v>690</v>
      </c>
      <c r="K19" s="25"/>
      <c r="L19" s="69">
        <v>200</v>
      </c>
      <c r="M19" s="93"/>
      <c r="N19" s="96">
        <v>178.64</v>
      </c>
      <c r="O19" s="93"/>
      <c r="P19" s="96">
        <v>380</v>
      </c>
      <c r="Q19" s="93"/>
      <c r="R19" s="96">
        <v>742</v>
      </c>
      <c r="S19" s="93"/>
      <c r="T19" s="96">
        <v>390</v>
      </c>
    </row>
    <row r="20" spans="1:20" ht="30.75" thickBot="1" x14ac:dyDescent="0.25">
      <c r="A20" s="32">
        <v>14</v>
      </c>
      <c r="B20" s="78" t="s">
        <v>44</v>
      </c>
      <c r="C20" s="66" t="s">
        <v>110</v>
      </c>
      <c r="D20" s="67" t="s">
        <v>111</v>
      </c>
      <c r="E20" s="70"/>
      <c r="F20" s="69">
        <v>645</v>
      </c>
      <c r="G20" s="70"/>
      <c r="H20" s="69">
        <v>1550</v>
      </c>
      <c r="I20" s="25"/>
      <c r="J20" s="69">
        <v>3452</v>
      </c>
      <c r="K20" s="25"/>
      <c r="L20" s="69">
        <v>772</v>
      </c>
      <c r="M20" s="93"/>
      <c r="N20" s="96">
        <v>2164.4</v>
      </c>
      <c r="O20" s="93"/>
      <c r="P20" s="96">
        <v>264</v>
      </c>
      <c r="Q20" s="93"/>
      <c r="R20" s="96">
        <v>6367</v>
      </c>
      <c r="S20" s="93"/>
      <c r="T20" s="96">
        <v>390</v>
      </c>
    </row>
    <row r="21" spans="1:20" ht="30.75" thickBot="1" x14ac:dyDescent="0.25">
      <c r="A21" s="32">
        <v>15</v>
      </c>
      <c r="B21" s="83" t="s">
        <v>45</v>
      </c>
      <c r="C21" s="66" t="s">
        <v>110</v>
      </c>
      <c r="D21" s="67" t="s">
        <v>111</v>
      </c>
      <c r="E21" s="70"/>
      <c r="F21" s="69">
        <v>645</v>
      </c>
      <c r="G21" s="70"/>
      <c r="H21" s="69">
        <v>1550</v>
      </c>
      <c r="I21" s="25"/>
      <c r="J21" s="69">
        <v>1726</v>
      </c>
      <c r="K21" s="25"/>
      <c r="L21" s="69">
        <v>531</v>
      </c>
      <c r="M21" s="93"/>
      <c r="N21" s="96">
        <v>1402.24</v>
      </c>
      <c r="O21" s="93"/>
      <c r="P21" s="96">
        <v>264</v>
      </c>
      <c r="Q21" s="93"/>
      <c r="R21" s="96">
        <v>6367</v>
      </c>
      <c r="S21" s="93"/>
      <c r="T21" s="96">
        <v>585</v>
      </c>
    </row>
    <row r="22" spans="1:20" ht="30.75" thickBot="1" x14ac:dyDescent="0.25">
      <c r="A22" s="32">
        <v>16</v>
      </c>
      <c r="B22" s="82" t="s">
        <v>46</v>
      </c>
      <c r="C22" s="66" t="s">
        <v>110</v>
      </c>
      <c r="D22" s="67" t="s">
        <v>111</v>
      </c>
      <c r="E22" s="70"/>
      <c r="F22" s="69">
        <v>645</v>
      </c>
      <c r="G22" s="70"/>
      <c r="H22" s="69">
        <v>1550</v>
      </c>
      <c r="I22" s="25"/>
      <c r="J22" s="69">
        <v>2416</v>
      </c>
      <c r="K22" s="25"/>
      <c r="L22" s="69">
        <v>1015</v>
      </c>
      <c r="M22" s="93"/>
      <c r="N22" s="96">
        <v>2652.16</v>
      </c>
      <c r="O22" s="93"/>
      <c r="P22" s="96">
        <v>800</v>
      </c>
      <c r="Q22" s="93"/>
      <c r="R22" s="96">
        <v>7908</v>
      </c>
      <c r="S22" s="93"/>
      <c r="T22" s="96">
        <v>585</v>
      </c>
    </row>
    <row r="23" spans="1:20" ht="30.75" thickBot="1" x14ac:dyDescent="0.25">
      <c r="A23" s="32">
        <v>17</v>
      </c>
      <c r="B23" s="78" t="s">
        <v>47</v>
      </c>
      <c r="C23" s="66" t="s">
        <v>110</v>
      </c>
      <c r="D23" s="67" t="s">
        <v>111</v>
      </c>
      <c r="E23" s="70"/>
      <c r="F23" s="69">
        <v>645</v>
      </c>
      <c r="G23" s="70"/>
      <c r="H23" s="69">
        <v>1550</v>
      </c>
      <c r="I23" s="25"/>
      <c r="J23" s="69">
        <v>690</v>
      </c>
      <c r="K23" s="25"/>
      <c r="L23" s="69">
        <v>200</v>
      </c>
      <c r="M23" s="93"/>
      <c r="N23" s="96">
        <v>300.16000000000003</v>
      </c>
      <c r="O23" s="93"/>
      <c r="P23" s="96">
        <v>264</v>
      </c>
      <c r="Q23" s="93"/>
      <c r="R23" s="96">
        <v>883</v>
      </c>
      <c r="S23" s="93"/>
      <c r="T23" s="96">
        <v>390</v>
      </c>
    </row>
    <row r="24" spans="1:20" ht="30.75" thickBot="1" x14ac:dyDescent="0.25">
      <c r="A24" s="32">
        <v>18</v>
      </c>
      <c r="B24" s="82" t="s">
        <v>122</v>
      </c>
      <c r="C24" s="66" t="s">
        <v>110</v>
      </c>
      <c r="D24" s="67" t="s">
        <v>111</v>
      </c>
      <c r="E24" s="70"/>
      <c r="F24" s="69">
        <v>645</v>
      </c>
      <c r="G24" s="70"/>
      <c r="H24" s="69">
        <v>1550</v>
      </c>
      <c r="I24" s="25"/>
      <c r="J24" s="69">
        <v>690</v>
      </c>
      <c r="K24" s="25"/>
      <c r="L24" s="69">
        <v>290</v>
      </c>
      <c r="M24" s="93"/>
      <c r="N24" s="96">
        <v>483.84</v>
      </c>
      <c r="O24" s="93"/>
      <c r="P24" s="96">
        <v>264</v>
      </c>
      <c r="Q24" s="93"/>
      <c r="R24" s="96">
        <v>1350</v>
      </c>
      <c r="S24" s="93"/>
      <c r="T24" s="96">
        <v>390</v>
      </c>
    </row>
    <row r="25" spans="1:20" ht="30" x14ac:dyDescent="0.2">
      <c r="A25" s="32">
        <v>19</v>
      </c>
      <c r="B25" s="78" t="s">
        <v>123</v>
      </c>
      <c r="C25" s="66" t="s">
        <v>110</v>
      </c>
      <c r="D25" s="67" t="s">
        <v>111</v>
      </c>
      <c r="E25" s="70"/>
      <c r="F25" s="69">
        <v>645</v>
      </c>
      <c r="G25" s="70"/>
      <c r="H25" s="69">
        <v>1550</v>
      </c>
      <c r="I25" s="25"/>
      <c r="J25" s="69">
        <v>4142</v>
      </c>
      <c r="K25" s="25"/>
      <c r="L25" s="69">
        <v>1304</v>
      </c>
      <c r="M25" s="93"/>
      <c r="N25" s="96">
        <v>1876</v>
      </c>
      <c r="O25" s="93"/>
      <c r="P25" s="96">
        <v>264</v>
      </c>
      <c r="Q25" s="93"/>
      <c r="R25" s="96">
        <v>5783</v>
      </c>
      <c r="S25" s="93"/>
      <c r="T25" s="96">
        <v>390</v>
      </c>
    </row>
    <row r="26" spans="1:20" ht="15.75" thickBot="1" x14ac:dyDescent="0.25">
      <c r="A26" s="163" t="s">
        <v>112</v>
      </c>
      <c r="B26" s="164"/>
      <c r="C26" s="164"/>
      <c r="D26" s="165"/>
      <c r="E26" s="70"/>
      <c r="F26" s="85">
        <f>SUM(F7:F25)</f>
        <v>12255</v>
      </c>
      <c r="G26" s="70"/>
      <c r="H26" s="85">
        <f>SUM(H7:H25)</f>
        <v>29450</v>
      </c>
      <c r="I26" s="25"/>
      <c r="J26" s="85">
        <f>SUM(J7:J25)</f>
        <v>42801</v>
      </c>
      <c r="K26" s="25"/>
      <c r="L26" s="85">
        <f>SUM(L7:L25)</f>
        <v>11325</v>
      </c>
      <c r="M26" s="94"/>
      <c r="N26" s="97">
        <f>SUM(N7:N25)</f>
        <v>19667.2</v>
      </c>
      <c r="O26" s="94"/>
      <c r="P26" s="97">
        <f>SUM(P7:P25)</f>
        <v>6196</v>
      </c>
      <c r="Q26" s="94"/>
      <c r="R26" s="97">
        <f>SUM(R7:R25)</f>
        <v>80993</v>
      </c>
      <c r="S26" s="94"/>
      <c r="T26" s="97">
        <f>SUM(T7:T25)</f>
        <v>7995</v>
      </c>
    </row>
    <row r="27" spans="1:20" ht="45" customHeight="1" thickBot="1" x14ac:dyDescent="0.25">
      <c r="A27" s="79" t="s">
        <v>51</v>
      </c>
      <c r="B27" s="39"/>
      <c r="C27" s="66"/>
      <c r="D27" s="67"/>
      <c r="E27" s="70"/>
      <c r="F27" s="69"/>
      <c r="G27" s="70"/>
      <c r="H27" s="69"/>
      <c r="I27" s="25"/>
      <c r="J27" s="69"/>
      <c r="K27" s="25"/>
      <c r="L27" s="69"/>
      <c r="M27" s="93"/>
      <c r="N27" s="96"/>
      <c r="O27" s="93"/>
      <c r="P27" s="96"/>
      <c r="Q27" s="93"/>
      <c r="R27" s="96"/>
      <c r="S27" s="93"/>
      <c r="T27" s="96"/>
    </row>
    <row r="28" spans="1:20" ht="30.75" thickBot="1" x14ac:dyDescent="0.25">
      <c r="A28" s="32">
        <v>1</v>
      </c>
      <c r="B28" s="39" t="s">
        <v>124</v>
      </c>
      <c r="C28" s="66" t="s">
        <v>110</v>
      </c>
      <c r="D28" s="67" t="s">
        <v>111</v>
      </c>
      <c r="E28" s="70"/>
      <c r="F28" s="69">
        <v>345</v>
      </c>
      <c r="G28" s="70"/>
      <c r="H28" s="69">
        <v>360</v>
      </c>
      <c r="I28" s="25"/>
      <c r="J28" s="69">
        <v>450</v>
      </c>
      <c r="K28" s="25"/>
      <c r="L28" s="69">
        <v>308</v>
      </c>
      <c r="M28" s="93"/>
      <c r="N28" s="96">
        <v>388.64</v>
      </c>
      <c r="O28" s="93"/>
      <c r="P28" s="96">
        <v>380</v>
      </c>
      <c r="Q28" s="93"/>
      <c r="R28" s="96">
        <v>483</v>
      </c>
      <c r="S28" s="93"/>
      <c r="T28" s="96">
        <v>390</v>
      </c>
    </row>
    <row r="29" spans="1:20" ht="30.75" thickBot="1" x14ac:dyDescent="0.25">
      <c r="A29" s="32">
        <v>2</v>
      </c>
      <c r="B29" s="84" t="s">
        <v>125</v>
      </c>
      <c r="C29" s="66" t="s">
        <v>110</v>
      </c>
      <c r="D29" s="67" t="s">
        <v>111</v>
      </c>
      <c r="E29" s="70"/>
      <c r="F29" s="69">
        <v>345</v>
      </c>
      <c r="G29" s="70"/>
      <c r="H29" s="69">
        <v>360</v>
      </c>
      <c r="I29" s="25"/>
      <c r="J29" s="69">
        <v>450</v>
      </c>
      <c r="K29" s="25"/>
      <c r="L29" s="69">
        <v>308</v>
      </c>
      <c r="M29" s="93"/>
      <c r="N29" s="96">
        <v>189.97</v>
      </c>
      <c r="O29" s="93"/>
      <c r="P29" s="96">
        <v>380</v>
      </c>
      <c r="Q29" s="93"/>
      <c r="R29" s="96">
        <v>483</v>
      </c>
      <c r="S29" s="93"/>
      <c r="T29" s="96">
        <v>390</v>
      </c>
    </row>
    <row r="30" spans="1:20" ht="30.75" thickBot="1" x14ac:dyDescent="0.25">
      <c r="A30" s="32">
        <v>3</v>
      </c>
      <c r="B30" s="39" t="s">
        <v>126</v>
      </c>
      <c r="C30" s="66" t="s">
        <v>110</v>
      </c>
      <c r="D30" s="67" t="s">
        <v>111</v>
      </c>
      <c r="E30" s="70"/>
      <c r="F30" s="69">
        <v>1380</v>
      </c>
      <c r="G30" s="70"/>
      <c r="H30" s="69">
        <v>1440</v>
      </c>
      <c r="I30" s="25"/>
      <c r="J30" s="69">
        <v>1800</v>
      </c>
      <c r="K30" s="25"/>
      <c r="L30" s="69">
        <v>728</v>
      </c>
      <c r="M30" s="93"/>
      <c r="N30" s="96">
        <v>1857.97</v>
      </c>
      <c r="O30" s="93"/>
      <c r="P30" s="96">
        <v>380</v>
      </c>
      <c r="Q30" s="93"/>
      <c r="R30" s="96">
        <v>1932</v>
      </c>
      <c r="S30" s="93"/>
      <c r="T30" s="96">
        <v>780</v>
      </c>
    </row>
    <row r="31" spans="1:20" ht="30.75" thickBot="1" x14ac:dyDescent="0.25">
      <c r="A31" s="32">
        <v>4</v>
      </c>
      <c r="B31" s="39" t="s">
        <v>104</v>
      </c>
      <c r="C31" s="66" t="s">
        <v>110</v>
      </c>
      <c r="D31" s="67" t="s">
        <v>111</v>
      </c>
      <c r="E31" s="70"/>
      <c r="F31" s="69">
        <v>345</v>
      </c>
      <c r="G31" s="70"/>
      <c r="H31" s="69">
        <v>360</v>
      </c>
      <c r="I31" s="25"/>
      <c r="J31" s="69">
        <v>450</v>
      </c>
      <c r="K31" s="25"/>
      <c r="L31" s="69">
        <v>308</v>
      </c>
      <c r="M31" s="93"/>
      <c r="N31" s="96">
        <v>189.97</v>
      </c>
      <c r="O31" s="93"/>
      <c r="P31" s="96">
        <v>380</v>
      </c>
      <c r="Q31" s="93"/>
      <c r="R31" s="96">
        <v>483</v>
      </c>
      <c r="S31" s="93"/>
      <c r="T31" s="96">
        <v>390</v>
      </c>
    </row>
    <row r="32" spans="1:20" ht="30.75" thickBot="1" x14ac:dyDescent="0.25">
      <c r="A32" s="32">
        <v>5</v>
      </c>
      <c r="B32" s="39" t="s">
        <v>127</v>
      </c>
      <c r="C32" s="66" t="s">
        <v>110</v>
      </c>
      <c r="D32" s="67" t="s">
        <v>111</v>
      </c>
      <c r="E32" s="70"/>
      <c r="F32" s="69">
        <v>345</v>
      </c>
      <c r="G32" s="70"/>
      <c r="H32" s="69">
        <v>360</v>
      </c>
      <c r="I32" s="25"/>
      <c r="J32" s="69">
        <v>450</v>
      </c>
      <c r="K32" s="25"/>
      <c r="L32" s="69">
        <v>308</v>
      </c>
      <c r="M32" s="93"/>
      <c r="N32" s="96">
        <v>189.97</v>
      </c>
      <c r="O32" s="93"/>
      <c r="P32" s="96">
        <v>380</v>
      </c>
      <c r="Q32" s="93"/>
      <c r="R32" s="96">
        <v>483</v>
      </c>
      <c r="S32" s="93"/>
      <c r="T32" s="96">
        <v>390</v>
      </c>
    </row>
    <row r="33" spans="1:20" ht="30.75" thickBot="1" x14ac:dyDescent="0.25">
      <c r="A33" s="32">
        <v>6</v>
      </c>
      <c r="B33" s="39" t="s">
        <v>128</v>
      </c>
      <c r="C33" s="66" t="s">
        <v>110</v>
      </c>
      <c r="D33" s="67" t="s">
        <v>111</v>
      </c>
      <c r="E33" s="70"/>
      <c r="F33" s="69">
        <v>345</v>
      </c>
      <c r="G33" s="70"/>
      <c r="H33" s="69">
        <v>360</v>
      </c>
      <c r="I33" s="25"/>
      <c r="J33" s="69">
        <v>450</v>
      </c>
      <c r="K33" s="25"/>
      <c r="L33" s="69">
        <v>308</v>
      </c>
      <c r="M33" s="93"/>
      <c r="N33" s="96">
        <v>189.97</v>
      </c>
      <c r="O33" s="93"/>
      <c r="P33" s="96">
        <v>380</v>
      </c>
      <c r="Q33" s="93"/>
      <c r="R33" s="96">
        <v>483</v>
      </c>
      <c r="S33" s="93"/>
      <c r="T33" s="96">
        <v>390</v>
      </c>
    </row>
    <row r="34" spans="1:20" ht="30.75" thickBot="1" x14ac:dyDescent="0.25">
      <c r="A34" s="32">
        <v>7</v>
      </c>
      <c r="B34" s="84" t="s">
        <v>129</v>
      </c>
      <c r="C34" s="66" t="s">
        <v>110</v>
      </c>
      <c r="D34" s="67" t="s">
        <v>111</v>
      </c>
      <c r="E34" s="70"/>
      <c r="F34" s="69">
        <v>1035</v>
      </c>
      <c r="G34" s="70"/>
      <c r="H34" s="69">
        <v>1440</v>
      </c>
      <c r="I34" s="25"/>
      <c r="J34" s="69">
        <v>1350</v>
      </c>
      <c r="K34" s="25"/>
      <c r="L34" s="69">
        <v>588</v>
      </c>
      <c r="M34" s="93"/>
      <c r="N34" s="96">
        <v>1946</v>
      </c>
      <c r="O34" s="93"/>
      <c r="P34" s="96">
        <v>380</v>
      </c>
      <c r="Q34" s="93"/>
      <c r="R34" s="96">
        <v>1449</v>
      </c>
      <c r="S34" s="93"/>
      <c r="T34" s="96">
        <v>780</v>
      </c>
    </row>
    <row r="35" spans="1:20" ht="30.75" thickBot="1" x14ac:dyDescent="0.25">
      <c r="A35" s="32">
        <v>8</v>
      </c>
      <c r="B35" s="39" t="s">
        <v>130</v>
      </c>
      <c r="C35" s="66" t="s">
        <v>110</v>
      </c>
      <c r="D35" s="67" t="s">
        <v>111</v>
      </c>
      <c r="E35" s="70"/>
      <c r="F35" s="69">
        <v>690</v>
      </c>
      <c r="G35" s="70"/>
      <c r="H35" s="69">
        <v>720</v>
      </c>
      <c r="I35" s="25"/>
      <c r="J35" s="69">
        <v>900</v>
      </c>
      <c r="K35" s="25"/>
      <c r="L35" s="69">
        <v>448</v>
      </c>
      <c r="M35" s="93"/>
      <c r="N35" s="96">
        <v>745.97</v>
      </c>
      <c r="O35" s="93"/>
      <c r="P35" s="96">
        <v>380</v>
      </c>
      <c r="Q35" s="93"/>
      <c r="R35" s="96">
        <v>966</v>
      </c>
      <c r="S35" s="93"/>
      <c r="T35" s="96">
        <v>585</v>
      </c>
    </row>
    <row r="36" spans="1:20" ht="30.75" thickBot="1" x14ac:dyDescent="0.25">
      <c r="A36" s="32">
        <v>9</v>
      </c>
      <c r="B36" s="74" t="s">
        <v>131</v>
      </c>
      <c r="C36" s="66" t="s">
        <v>110</v>
      </c>
      <c r="D36" s="67" t="s">
        <v>111</v>
      </c>
      <c r="E36" s="70"/>
      <c r="F36" s="69">
        <v>690</v>
      </c>
      <c r="G36" s="70"/>
      <c r="H36" s="69">
        <v>720</v>
      </c>
      <c r="I36" s="25"/>
      <c r="J36" s="69">
        <v>900</v>
      </c>
      <c r="K36" s="25"/>
      <c r="L36" s="69">
        <v>448</v>
      </c>
      <c r="M36" s="93"/>
      <c r="N36" s="96">
        <v>745.97</v>
      </c>
      <c r="O36" s="93"/>
      <c r="P36" s="96">
        <v>380</v>
      </c>
      <c r="Q36" s="93"/>
      <c r="R36" s="96">
        <v>966</v>
      </c>
      <c r="S36" s="93"/>
      <c r="T36" s="96">
        <v>585</v>
      </c>
    </row>
    <row r="37" spans="1:20" ht="30.75" thickBot="1" x14ac:dyDescent="0.25">
      <c r="A37" s="32">
        <v>10</v>
      </c>
      <c r="B37" s="39" t="s">
        <v>132</v>
      </c>
      <c r="C37" s="66" t="s">
        <v>110</v>
      </c>
      <c r="D37" s="67" t="s">
        <v>111</v>
      </c>
      <c r="E37" s="70"/>
      <c r="F37" s="69">
        <v>345</v>
      </c>
      <c r="G37" s="70"/>
      <c r="H37" s="69">
        <v>360</v>
      </c>
      <c r="I37" s="25"/>
      <c r="J37" s="69">
        <v>450</v>
      </c>
      <c r="K37" s="25"/>
      <c r="L37" s="69">
        <v>308</v>
      </c>
      <c r="M37" s="93"/>
      <c r="N37" s="96">
        <v>189.97</v>
      </c>
      <c r="O37" s="93"/>
      <c r="P37" s="96">
        <v>380</v>
      </c>
      <c r="Q37" s="93"/>
      <c r="R37" s="96">
        <v>483</v>
      </c>
      <c r="S37" s="93"/>
      <c r="T37" s="96">
        <v>585</v>
      </c>
    </row>
    <row r="38" spans="1:20" ht="30.75" thickBot="1" x14ac:dyDescent="0.25">
      <c r="A38" s="32">
        <v>11</v>
      </c>
      <c r="B38" s="84" t="s">
        <v>133</v>
      </c>
      <c r="C38" s="66" t="s">
        <v>110</v>
      </c>
      <c r="D38" s="67" t="s">
        <v>111</v>
      </c>
      <c r="E38" s="70"/>
      <c r="F38" s="69">
        <v>1035</v>
      </c>
      <c r="G38" s="70"/>
      <c r="H38" s="69">
        <v>1080</v>
      </c>
      <c r="I38" s="25"/>
      <c r="J38" s="69">
        <v>1350</v>
      </c>
      <c r="K38" s="25"/>
      <c r="L38" s="69">
        <v>588</v>
      </c>
      <c r="M38" s="93"/>
      <c r="N38" s="96">
        <v>478.72</v>
      </c>
      <c r="O38" s="93"/>
      <c r="P38" s="96">
        <v>380</v>
      </c>
      <c r="Q38" s="93"/>
      <c r="R38" s="96">
        <v>1447</v>
      </c>
      <c r="S38" s="93"/>
      <c r="T38" s="96">
        <v>585</v>
      </c>
    </row>
    <row r="39" spans="1:20" ht="30.75" thickBot="1" x14ac:dyDescent="0.25">
      <c r="A39" s="32">
        <v>12</v>
      </c>
      <c r="B39" s="39" t="s">
        <v>134</v>
      </c>
      <c r="C39" s="66" t="s">
        <v>110</v>
      </c>
      <c r="D39" s="67" t="s">
        <v>111</v>
      </c>
      <c r="E39" s="70"/>
      <c r="F39" s="69">
        <v>1035</v>
      </c>
      <c r="G39" s="70"/>
      <c r="H39" s="69">
        <v>1080</v>
      </c>
      <c r="I39" s="25"/>
      <c r="J39" s="69">
        <v>1350</v>
      </c>
      <c r="K39" s="25"/>
      <c r="L39" s="69">
        <v>588</v>
      </c>
      <c r="M39" s="93"/>
      <c r="N39" s="96">
        <v>478.72</v>
      </c>
      <c r="O39" s="93"/>
      <c r="P39" s="96">
        <v>380</v>
      </c>
      <c r="Q39" s="93"/>
      <c r="R39" s="96">
        <v>1447</v>
      </c>
      <c r="S39" s="93"/>
      <c r="T39" s="96">
        <v>585</v>
      </c>
    </row>
    <row r="40" spans="1:20" ht="30.75" customHeight="1" x14ac:dyDescent="0.2">
      <c r="A40" s="32">
        <v>13</v>
      </c>
      <c r="B40" s="84" t="s">
        <v>135</v>
      </c>
      <c r="C40" s="66" t="s">
        <v>110</v>
      </c>
      <c r="D40" s="67" t="s">
        <v>111</v>
      </c>
      <c r="E40" s="70"/>
      <c r="F40" s="69">
        <v>345</v>
      </c>
      <c r="G40" s="70"/>
      <c r="H40" s="69">
        <v>360</v>
      </c>
      <c r="I40" s="25"/>
      <c r="J40" s="69">
        <v>450</v>
      </c>
      <c r="K40" s="25"/>
      <c r="L40" s="69">
        <v>308</v>
      </c>
      <c r="M40" s="93"/>
      <c r="N40" s="96">
        <v>189.97</v>
      </c>
      <c r="O40" s="93"/>
      <c r="P40" s="96">
        <v>380</v>
      </c>
      <c r="Q40" s="93"/>
      <c r="R40" s="96">
        <v>483</v>
      </c>
      <c r="S40" s="93"/>
      <c r="T40" s="96">
        <v>390</v>
      </c>
    </row>
    <row r="41" spans="1:20" ht="15.75" thickBot="1" x14ac:dyDescent="0.25">
      <c r="A41" s="163" t="s">
        <v>113</v>
      </c>
      <c r="B41" s="164"/>
      <c r="C41" s="164"/>
      <c r="D41" s="165"/>
      <c r="E41" s="70"/>
      <c r="F41" s="85">
        <f>SUM(F28:F40)</f>
        <v>8280</v>
      </c>
      <c r="G41" s="85"/>
      <c r="H41" s="85">
        <f>SUM(H28:H40)</f>
        <v>9000</v>
      </c>
      <c r="I41" s="25"/>
      <c r="J41" s="85">
        <f>SUM(J28:J40)</f>
        <v>10800</v>
      </c>
      <c r="K41" s="25"/>
      <c r="L41" s="85">
        <f>SUM(L28:L40)</f>
        <v>5544</v>
      </c>
      <c r="M41" s="94"/>
      <c r="N41" s="97">
        <f>SUM(N28:N40)</f>
        <v>7781.8100000000013</v>
      </c>
      <c r="O41" s="94"/>
      <c r="P41" s="97">
        <f>SUM(P28:P40)</f>
        <v>4940</v>
      </c>
      <c r="Q41" s="94"/>
      <c r="R41" s="97">
        <f>SUM(R28:R40)</f>
        <v>11588</v>
      </c>
      <c r="S41" s="94"/>
      <c r="T41" s="97">
        <f>SUM(T28:T40)</f>
        <v>6825</v>
      </c>
    </row>
    <row r="42" spans="1:20" ht="45" customHeight="1" thickBot="1" x14ac:dyDescent="0.25">
      <c r="A42" s="79" t="s">
        <v>61</v>
      </c>
      <c r="B42" s="39"/>
      <c r="C42" s="66"/>
      <c r="D42" s="67"/>
      <c r="E42" s="70"/>
      <c r="F42" s="69"/>
      <c r="G42" s="70"/>
      <c r="H42" s="69"/>
      <c r="I42" s="25"/>
      <c r="J42" s="69"/>
      <c r="K42" s="25"/>
      <c r="L42" s="69"/>
      <c r="M42" s="93"/>
      <c r="N42" s="96"/>
      <c r="O42" s="93"/>
      <c r="P42" s="96"/>
      <c r="Q42" s="93"/>
      <c r="R42" s="96"/>
      <c r="S42" s="93"/>
      <c r="T42" s="96"/>
    </row>
    <row r="43" spans="1:20" ht="30.75" thickBot="1" x14ac:dyDescent="0.25">
      <c r="A43" s="32">
        <v>1</v>
      </c>
      <c r="B43" s="53" t="s">
        <v>52</v>
      </c>
      <c r="C43" s="66" t="s">
        <v>110</v>
      </c>
      <c r="D43" s="67" t="s">
        <v>111</v>
      </c>
      <c r="E43" s="70"/>
      <c r="F43" s="69">
        <v>220</v>
      </c>
      <c r="G43" s="70"/>
      <c r="H43" s="69">
        <v>300</v>
      </c>
      <c r="I43" s="25"/>
      <c r="J43" s="69">
        <v>375</v>
      </c>
      <c r="K43" s="25"/>
      <c r="L43" s="69">
        <v>276</v>
      </c>
      <c r="M43" s="93"/>
      <c r="N43" s="96">
        <v>278</v>
      </c>
      <c r="O43" s="93"/>
      <c r="P43" s="96">
        <v>150</v>
      </c>
      <c r="Q43" s="93"/>
      <c r="R43" s="96">
        <v>402</v>
      </c>
      <c r="S43" s="93"/>
      <c r="T43" s="96">
        <v>300</v>
      </c>
    </row>
    <row r="44" spans="1:20" ht="30.75" thickBot="1" x14ac:dyDescent="0.25">
      <c r="A44" s="32">
        <v>2</v>
      </c>
      <c r="B44" s="53" t="s">
        <v>56</v>
      </c>
      <c r="C44" s="66" t="s">
        <v>110</v>
      </c>
      <c r="D44" s="67" t="s">
        <v>111</v>
      </c>
      <c r="E44" s="70"/>
      <c r="F44" s="69">
        <v>220</v>
      </c>
      <c r="G44" s="70"/>
      <c r="H44" s="69">
        <v>300</v>
      </c>
      <c r="I44" s="25"/>
      <c r="J44" s="69">
        <v>375</v>
      </c>
      <c r="K44" s="25"/>
      <c r="L44" s="69">
        <v>276</v>
      </c>
      <c r="M44" s="93"/>
      <c r="N44" s="96">
        <v>278</v>
      </c>
      <c r="O44" s="93"/>
      <c r="P44" s="96">
        <v>150</v>
      </c>
      <c r="Q44" s="93"/>
      <c r="R44" s="96">
        <v>402</v>
      </c>
      <c r="S44" s="93"/>
      <c r="T44" s="96">
        <v>300</v>
      </c>
    </row>
    <row r="45" spans="1:20" ht="30.75" thickBot="1" x14ac:dyDescent="0.25">
      <c r="A45" s="32">
        <v>3</v>
      </c>
      <c r="B45" s="39" t="s">
        <v>57</v>
      </c>
      <c r="C45" s="66" t="s">
        <v>110</v>
      </c>
      <c r="D45" s="67" t="s">
        <v>111</v>
      </c>
      <c r="E45" s="70"/>
      <c r="F45" s="69">
        <v>110</v>
      </c>
      <c r="G45" s="70"/>
      <c r="H45" s="69">
        <v>150</v>
      </c>
      <c r="I45" s="25"/>
      <c r="J45" s="69">
        <v>187</v>
      </c>
      <c r="K45" s="25"/>
      <c r="L45" s="69">
        <v>138</v>
      </c>
      <c r="M45" s="93"/>
      <c r="N45" s="96">
        <v>139</v>
      </c>
      <c r="O45" s="93"/>
      <c r="P45" s="96">
        <v>75</v>
      </c>
      <c r="Q45" s="93"/>
      <c r="R45" s="96">
        <v>201</v>
      </c>
      <c r="S45" s="93"/>
      <c r="T45" s="96">
        <v>150</v>
      </c>
    </row>
    <row r="46" spans="1:20" ht="30.75" thickBot="1" x14ac:dyDescent="0.25">
      <c r="A46" s="32">
        <v>4</v>
      </c>
      <c r="B46" s="53" t="s">
        <v>58</v>
      </c>
      <c r="C46" s="66" t="s">
        <v>110</v>
      </c>
      <c r="D46" s="67" t="s">
        <v>111</v>
      </c>
      <c r="E46" s="70"/>
      <c r="F46" s="69">
        <v>110</v>
      </c>
      <c r="G46" s="70"/>
      <c r="H46" s="69">
        <v>150</v>
      </c>
      <c r="I46" s="25"/>
      <c r="J46" s="69">
        <v>187</v>
      </c>
      <c r="K46" s="25"/>
      <c r="L46" s="69">
        <v>138</v>
      </c>
      <c r="M46" s="93"/>
      <c r="N46" s="96">
        <v>139</v>
      </c>
      <c r="O46" s="93"/>
      <c r="P46" s="96">
        <v>75</v>
      </c>
      <c r="Q46" s="93"/>
      <c r="R46" s="96">
        <v>201</v>
      </c>
      <c r="S46" s="93"/>
      <c r="T46" s="96">
        <v>150</v>
      </c>
    </row>
    <row r="47" spans="1:20" ht="30.75" thickBot="1" x14ac:dyDescent="0.25">
      <c r="A47" s="32">
        <v>5</v>
      </c>
      <c r="B47" s="39" t="s">
        <v>60</v>
      </c>
      <c r="C47" s="66" t="s">
        <v>110</v>
      </c>
      <c r="D47" s="67" t="s">
        <v>111</v>
      </c>
      <c r="E47" s="70"/>
      <c r="F47" s="69">
        <v>110</v>
      </c>
      <c r="G47" s="70"/>
      <c r="H47" s="69">
        <v>150</v>
      </c>
      <c r="I47" s="25"/>
      <c r="J47" s="69">
        <v>187</v>
      </c>
      <c r="K47" s="25"/>
      <c r="L47" s="69">
        <v>138</v>
      </c>
      <c r="M47" s="93"/>
      <c r="N47" s="96">
        <v>139</v>
      </c>
      <c r="O47" s="93"/>
      <c r="P47" s="96">
        <v>75</v>
      </c>
      <c r="Q47" s="93"/>
      <c r="R47" s="96">
        <v>201</v>
      </c>
      <c r="S47" s="93"/>
      <c r="T47" s="96">
        <v>150</v>
      </c>
    </row>
    <row r="48" spans="1:20" ht="30.75" thickBot="1" x14ac:dyDescent="0.25">
      <c r="A48" s="32">
        <v>6</v>
      </c>
      <c r="B48" s="39" t="s">
        <v>62</v>
      </c>
      <c r="C48" s="66" t="s">
        <v>110</v>
      </c>
      <c r="D48" s="67" t="s">
        <v>111</v>
      </c>
      <c r="E48" s="70"/>
      <c r="F48" s="69">
        <v>330</v>
      </c>
      <c r="G48" s="70"/>
      <c r="H48" s="69">
        <v>450</v>
      </c>
      <c r="I48" s="25"/>
      <c r="J48" s="69">
        <v>562</v>
      </c>
      <c r="K48" s="25"/>
      <c r="L48" s="69">
        <v>414</v>
      </c>
      <c r="M48" s="93"/>
      <c r="N48" s="96">
        <v>417</v>
      </c>
      <c r="O48" s="93"/>
      <c r="P48" s="96">
        <v>225</v>
      </c>
      <c r="Q48" s="93"/>
      <c r="R48" s="96">
        <v>603</v>
      </c>
      <c r="S48" s="93"/>
      <c r="T48" s="96">
        <v>450</v>
      </c>
    </row>
    <row r="49" spans="1:20" ht="30.75" thickBot="1" x14ac:dyDescent="0.25">
      <c r="A49" s="32">
        <v>7</v>
      </c>
      <c r="B49" s="39" t="s">
        <v>63</v>
      </c>
      <c r="C49" s="66" t="s">
        <v>110</v>
      </c>
      <c r="D49" s="67" t="s">
        <v>111</v>
      </c>
      <c r="E49" s="70"/>
      <c r="F49" s="69">
        <v>1320</v>
      </c>
      <c r="G49" s="70"/>
      <c r="H49" s="69">
        <v>1800</v>
      </c>
      <c r="I49" s="25"/>
      <c r="J49" s="69">
        <v>2250</v>
      </c>
      <c r="K49" s="25"/>
      <c r="L49" s="69">
        <v>1656</v>
      </c>
      <c r="M49" s="93"/>
      <c r="N49" s="96">
        <v>861.8</v>
      </c>
      <c r="O49" s="93"/>
      <c r="P49" s="96">
        <v>900</v>
      </c>
      <c r="Q49" s="93"/>
      <c r="R49" s="96">
        <v>2412</v>
      </c>
      <c r="S49" s="93"/>
      <c r="T49" s="96">
        <v>1800</v>
      </c>
    </row>
    <row r="50" spans="1:20" ht="30.75" thickBot="1" x14ac:dyDescent="0.25">
      <c r="A50" s="32">
        <v>8</v>
      </c>
      <c r="B50" s="53" t="s">
        <v>64</v>
      </c>
      <c r="C50" s="66" t="s">
        <v>110</v>
      </c>
      <c r="D50" s="67" t="s">
        <v>111</v>
      </c>
      <c r="E50" s="70"/>
      <c r="F50" s="69">
        <v>220</v>
      </c>
      <c r="G50" s="70"/>
      <c r="H50" s="69">
        <v>300</v>
      </c>
      <c r="I50" s="25"/>
      <c r="J50" s="69">
        <v>375</v>
      </c>
      <c r="K50" s="25"/>
      <c r="L50" s="69">
        <v>276</v>
      </c>
      <c r="M50" s="93"/>
      <c r="N50" s="96">
        <v>143.63</v>
      </c>
      <c r="O50" s="93"/>
      <c r="P50" s="96">
        <v>150</v>
      </c>
      <c r="Q50" s="93"/>
      <c r="R50" s="96">
        <v>402</v>
      </c>
      <c r="S50" s="93"/>
      <c r="T50" s="96">
        <v>300</v>
      </c>
    </row>
    <row r="51" spans="1:20" ht="30.75" thickBot="1" x14ac:dyDescent="0.25">
      <c r="A51" s="32">
        <v>9</v>
      </c>
      <c r="B51" s="39" t="s">
        <v>65</v>
      </c>
      <c r="C51" s="66" t="s">
        <v>110</v>
      </c>
      <c r="D51" s="67" t="s">
        <v>111</v>
      </c>
      <c r="E51" s="70"/>
      <c r="F51" s="69">
        <v>550</v>
      </c>
      <c r="G51" s="70"/>
      <c r="H51" s="69">
        <v>750</v>
      </c>
      <c r="I51" s="25"/>
      <c r="J51" s="69">
        <v>937</v>
      </c>
      <c r="K51" s="25"/>
      <c r="L51" s="69">
        <v>690</v>
      </c>
      <c r="M51" s="93"/>
      <c r="N51" s="96">
        <v>359.08</v>
      </c>
      <c r="O51" s="93"/>
      <c r="P51" s="96">
        <v>375</v>
      </c>
      <c r="Q51" s="93"/>
      <c r="R51" s="96">
        <v>1005</v>
      </c>
      <c r="S51" s="93"/>
      <c r="T51" s="96">
        <v>750</v>
      </c>
    </row>
    <row r="52" spans="1:20" ht="30" x14ac:dyDescent="0.2">
      <c r="A52" s="32">
        <v>10</v>
      </c>
      <c r="B52" s="53" t="s">
        <v>55</v>
      </c>
      <c r="C52" s="66" t="s">
        <v>110</v>
      </c>
      <c r="D52" s="67" t="s">
        <v>111</v>
      </c>
      <c r="E52" s="70"/>
      <c r="F52" s="69">
        <v>110</v>
      </c>
      <c r="G52" s="70"/>
      <c r="H52" s="69">
        <v>150</v>
      </c>
      <c r="I52" s="25"/>
      <c r="J52" s="69">
        <v>187</v>
      </c>
      <c r="K52" s="25"/>
      <c r="L52" s="69">
        <v>138</v>
      </c>
      <c r="M52" s="93"/>
      <c r="N52" s="96">
        <v>139</v>
      </c>
      <c r="O52" s="93"/>
      <c r="P52" s="96">
        <v>75</v>
      </c>
      <c r="Q52" s="93"/>
      <c r="R52" s="96">
        <v>201</v>
      </c>
      <c r="S52" s="93"/>
      <c r="T52" s="96">
        <v>150</v>
      </c>
    </row>
    <row r="53" spans="1:20" ht="15.75" thickBot="1" x14ac:dyDescent="0.25">
      <c r="A53" s="154" t="s">
        <v>114</v>
      </c>
      <c r="B53" s="166"/>
      <c r="C53" s="166"/>
      <c r="D53" s="167"/>
      <c r="E53" s="70"/>
      <c r="F53" s="85">
        <f>SUM(F43:F52)</f>
        <v>3300</v>
      </c>
      <c r="G53" s="70"/>
      <c r="H53" s="85">
        <f>SUM(H43:H52)</f>
        <v>4500</v>
      </c>
      <c r="I53" s="25"/>
      <c r="J53" s="85">
        <f>SUM(J43:J52)</f>
        <v>5622</v>
      </c>
      <c r="K53" s="25"/>
      <c r="L53" s="85">
        <f>SUM(L43:L52)</f>
        <v>4140</v>
      </c>
      <c r="M53" s="93"/>
      <c r="N53" s="97">
        <f>SUM(N43:N52)</f>
        <v>2893.51</v>
      </c>
      <c r="O53" s="93"/>
      <c r="P53" s="97">
        <f>SUM(P43:P52)</f>
        <v>2250</v>
      </c>
      <c r="Q53" s="93"/>
      <c r="R53" s="97">
        <f>SUM(R43:R52)</f>
        <v>6030</v>
      </c>
      <c r="S53" s="93"/>
      <c r="T53" s="97">
        <f>SUM(T43:T52)</f>
        <v>4500</v>
      </c>
    </row>
    <row r="54" spans="1:20" ht="45" customHeight="1" thickBot="1" x14ac:dyDescent="0.25">
      <c r="A54" s="79" t="s">
        <v>66</v>
      </c>
      <c r="B54" s="39"/>
      <c r="C54" s="66"/>
      <c r="D54" s="67"/>
      <c r="E54" s="70"/>
      <c r="F54" s="69"/>
      <c r="G54" s="70"/>
      <c r="H54" s="69"/>
      <c r="I54" s="25"/>
      <c r="J54" s="69"/>
      <c r="K54" s="25"/>
      <c r="L54" s="69"/>
      <c r="M54" s="93"/>
      <c r="N54" s="96"/>
      <c r="O54" s="93"/>
      <c r="P54" s="96"/>
      <c r="Q54" s="93"/>
      <c r="R54" s="96"/>
      <c r="S54" s="93"/>
      <c r="T54" s="96"/>
    </row>
    <row r="55" spans="1:20" ht="30.75" thickBot="1" x14ac:dyDescent="0.25">
      <c r="A55" s="32">
        <v>1</v>
      </c>
      <c r="B55" s="80" t="s">
        <v>67</v>
      </c>
      <c r="C55" s="66" t="s">
        <v>110</v>
      </c>
      <c r="D55" s="67" t="s">
        <v>111</v>
      </c>
      <c r="E55" s="70"/>
      <c r="F55" s="69">
        <v>148.5</v>
      </c>
      <c r="G55" s="70"/>
      <c r="H55" s="69">
        <v>540</v>
      </c>
      <c r="I55" s="25"/>
      <c r="J55" s="69">
        <v>675</v>
      </c>
      <c r="K55" s="25"/>
      <c r="L55" s="69">
        <v>453.6</v>
      </c>
      <c r="M55" s="93"/>
      <c r="N55" s="96">
        <v>179.55</v>
      </c>
      <c r="O55" s="93"/>
      <c r="P55" s="96">
        <v>162</v>
      </c>
      <c r="Q55" s="93"/>
      <c r="R55" s="96">
        <v>729</v>
      </c>
      <c r="S55" s="93"/>
      <c r="T55" s="96">
        <v>243</v>
      </c>
    </row>
    <row r="56" spans="1:20" ht="30.75" thickBot="1" x14ac:dyDescent="0.25">
      <c r="A56" s="32">
        <v>2</v>
      </c>
      <c r="B56" s="53" t="s">
        <v>68</v>
      </c>
      <c r="C56" s="66" t="s">
        <v>110</v>
      </c>
      <c r="D56" s="67" t="s">
        <v>111</v>
      </c>
      <c r="E56" s="70"/>
      <c r="F56" s="69">
        <v>11</v>
      </c>
      <c r="G56" s="70"/>
      <c r="H56" s="69">
        <v>40</v>
      </c>
      <c r="I56" s="25"/>
      <c r="J56" s="69">
        <v>550</v>
      </c>
      <c r="K56" s="25"/>
      <c r="L56" s="69">
        <v>33.6</v>
      </c>
      <c r="M56" s="93"/>
      <c r="N56" s="96">
        <v>99.75</v>
      </c>
      <c r="O56" s="93"/>
      <c r="P56" s="96">
        <v>12</v>
      </c>
      <c r="Q56" s="93"/>
      <c r="R56" s="96">
        <v>54</v>
      </c>
      <c r="S56" s="93"/>
      <c r="T56" s="96">
        <v>18</v>
      </c>
    </row>
    <row r="57" spans="1:20" ht="30.75" thickBot="1" x14ac:dyDescent="0.25">
      <c r="A57" s="32">
        <v>3</v>
      </c>
      <c r="B57" s="39" t="s">
        <v>69</v>
      </c>
      <c r="C57" s="66" t="s">
        <v>110</v>
      </c>
      <c r="D57" s="67" t="s">
        <v>111</v>
      </c>
      <c r="E57" s="70"/>
      <c r="F57" s="69">
        <v>5.5</v>
      </c>
      <c r="G57" s="70"/>
      <c r="H57" s="69">
        <v>20</v>
      </c>
      <c r="I57" s="25"/>
      <c r="J57" s="69">
        <v>550</v>
      </c>
      <c r="K57" s="25"/>
      <c r="L57" s="69">
        <v>16.8</v>
      </c>
      <c r="M57" s="93"/>
      <c r="N57" s="96" t="s">
        <v>149</v>
      </c>
      <c r="O57" s="93"/>
      <c r="P57" s="96">
        <v>6</v>
      </c>
      <c r="Q57" s="93"/>
      <c r="R57" s="96">
        <v>27</v>
      </c>
      <c r="S57" s="93"/>
      <c r="T57" s="96">
        <v>9</v>
      </c>
    </row>
    <row r="58" spans="1:20" ht="30.75" thickBot="1" x14ac:dyDescent="0.25">
      <c r="A58" s="32">
        <v>4</v>
      </c>
      <c r="B58" s="53" t="s">
        <v>52</v>
      </c>
      <c r="C58" s="66" t="s">
        <v>110</v>
      </c>
      <c r="D58" s="67" t="s">
        <v>111</v>
      </c>
      <c r="E58" s="70"/>
      <c r="F58" s="69">
        <v>38.5</v>
      </c>
      <c r="G58" s="70"/>
      <c r="H58" s="69">
        <v>140</v>
      </c>
      <c r="I58" s="25"/>
      <c r="J58" s="69">
        <v>575</v>
      </c>
      <c r="K58" s="25"/>
      <c r="L58" s="69">
        <v>117.6</v>
      </c>
      <c r="M58" s="93"/>
      <c r="N58" s="96">
        <v>232.75</v>
      </c>
      <c r="O58" s="93"/>
      <c r="P58" s="96">
        <v>42</v>
      </c>
      <c r="Q58" s="93"/>
      <c r="R58" s="96">
        <v>189</v>
      </c>
      <c r="S58" s="93"/>
      <c r="T58" s="96">
        <v>63</v>
      </c>
    </row>
    <row r="59" spans="1:20" ht="30.75" thickBot="1" x14ac:dyDescent="0.25">
      <c r="A59" s="32">
        <v>5</v>
      </c>
      <c r="B59" s="39" t="s">
        <v>70</v>
      </c>
      <c r="C59" s="66" t="s">
        <v>110</v>
      </c>
      <c r="D59" s="67" t="s">
        <v>111</v>
      </c>
      <c r="E59" s="70"/>
      <c r="F59" s="69">
        <v>44</v>
      </c>
      <c r="G59" s="70"/>
      <c r="H59" s="69">
        <v>160</v>
      </c>
      <c r="I59" s="25"/>
      <c r="J59" s="69">
        <v>580</v>
      </c>
      <c r="K59" s="25"/>
      <c r="L59" s="69">
        <v>134.4</v>
      </c>
      <c r="M59" s="93"/>
      <c r="N59" s="96">
        <v>277.08</v>
      </c>
      <c r="O59" s="93"/>
      <c r="P59" s="96">
        <v>48</v>
      </c>
      <c r="Q59" s="93"/>
      <c r="R59" s="96">
        <v>216</v>
      </c>
      <c r="S59" s="93"/>
      <c r="T59" s="96">
        <v>72</v>
      </c>
    </row>
    <row r="60" spans="1:20" ht="30.75" thickBot="1" x14ac:dyDescent="0.25">
      <c r="A60" s="32">
        <v>6</v>
      </c>
      <c r="B60" s="39" t="s">
        <v>71</v>
      </c>
      <c r="C60" s="66" t="s">
        <v>110</v>
      </c>
      <c r="D60" s="67" t="s">
        <v>111</v>
      </c>
      <c r="E60" s="70"/>
      <c r="F60" s="69">
        <v>5.5</v>
      </c>
      <c r="G60" s="70"/>
      <c r="H60" s="69">
        <v>20</v>
      </c>
      <c r="I60" s="25"/>
      <c r="J60" s="69">
        <v>580</v>
      </c>
      <c r="K60" s="25"/>
      <c r="L60" s="69">
        <v>16.8</v>
      </c>
      <c r="M60" s="93"/>
      <c r="N60" s="96" t="s">
        <v>149</v>
      </c>
      <c r="O60" s="93"/>
      <c r="P60" s="96">
        <v>6</v>
      </c>
      <c r="Q60" s="93"/>
      <c r="R60" s="96">
        <v>27</v>
      </c>
      <c r="S60" s="93"/>
      <c r="T60" s="96">
        <v>9</v>
      </c>
    </row>
    <row r="61" spans="1:20" ht="30.75" thickBot="1" x14ac:dyDescent="0.25">
      <c r="A61" s="32">
        <v>7</v>
      </c>
      <c r="B61" s="84" t="s">
        <v>72</v>
      </c>
      <c r="C61" s="66" t="s">
        <v>110</v>
      </c>
      <c r="D61" s="67" t="s">
        <v>111</v>
      </c>
      <c r="E61" s="70"/>
      <c r="F61" s="69">
        <v>82.5</v>
      </c>
      <c r="G61" s="70"/>
      <c r="H61" s="69">
        <v>300</v>
      </c>
      <c r="I61" s="25"/>
      <c r="J61" s="69">
        <v>375</v>
      </c>
      <c r="K61" s="25"/>
      <c r="L61" s="69">
        <v>252</v>
      </c>
      <c r="M61" s="93"/>
      <c r="N61" s="96">
        <v>543.08000000000004</v>
      </c>
      <c r="O61" s="93"/>
      <c r="P61" s="96">
        <v>90</v>
      </c>
      <c r="Q61" s="93"/>
      <c r="R61" s="96">
        <v>405</v>
      </c>
      <c r="S61" s="93"/>
      <c r="T61" s="96">
        <v>135</v>
      </c>
    </row>
    <row r="62" spans="1:20" ht="30.75" thickBot="1" x14ac:dyDescent="0.25">
      <c r="A62" s="32">
        <v>8</v>
      </c>
      <c r="B62" s="39" t="s">
        <v>73</v>
      </c>
      <c r="C62" s="66" t="s">
        <v>110</v>
      </c>
      <c r="D62" s="67" t="s">
        <v>111</v>
      </c>
      <c r="E62" s="70"/>
      <c r="F62" s="69">
        <v>22</v>
      </c>
      <c r="G62" s="70"/>
      <c r="H62" s="69">
        <v>80</v>
      </c>
      <c r="I62" s="25"/>
      <c r="J62" s="69">
        <v>100</v>
      </c>
      <c r="K62" s="25"/>
      <c r="L62" s="69">
        <v>67.2</v>
      </c>
      <c r="M62" s="93"/>
      <c r="N62" s="96" t="s">
        <v>149</v>
      </c>
      <c r="O62" s="93"/>
      <c r="P62" s="96">
        <v>24</v>
      </c>
      <c r="Q62" s="93"/>
      <c r="R62" s="96">
        <v>108</v>
      </c>
      <c r="S62" s="93"/>
      <c r="T62" s="96">
        <v>36</v>
      </c>
    </row>
    <row r="63" spans="1:20" ht="30.75" thickBot="1" x14ac:dyDescent="0.25">
      <c r="A63" s="32">
        <v>9</v>
      </c>
      <c r="B63" s="80" t="s">
        <v>53</v>
      </c>
      <c r="C63" s="66" t="s">
        <v>110</v>
      </c>
      <c r="D63" s="67" t="s">
        <v>111</v>
      </c>
      <c r="E63" s="70"/>
      <c r="F63" s="69">
        <v>148.5</v>
      </c>
      <c r="G63" s="70"/>
      <c r="H63" s="69">
        <v>540</v>
      </c>
      <c r="I63" s="25"/>
      <c r="J63" s="69">
        <v>675</v>
      </c>
      <c r="K63" s="25"/>
      <c r="L63" s="69">
        <v>453.6</v>
      </c>
      <c r="M63" s="93"/>
      <c r="N63" s="96">
        <v>919.92</v>
      </c>
      <c r="O63" s="93"/>
      <c r="P63" s="96">
        <v>162</v>
      </c>
      <c r="Q63" s="93"/>
      <c r="R63" s="96">
        <v>729</v>
      </c>
      <c r="S63" s="93"/>
      <c r="T63" s="96">
        <v>243</v>
      </c>
    </row>
    <row r="64" spans="1:20" ht="30.75" thickBot="1" x14ac:dyDescent="0.25">
      <c r="A64" s="32">
        <v>10</v>
      </c>
      <c r="B64" s="53" t="s">
        <v>75</v>
      </c>
      <c r="C64" s="66" t="s">
        <v>110</v>
      </c>
      <c r="D64" s="67" t="s">
        <v>111</v>
      </c>
      <c r="E64" s="70"/>
      <c r="F64" s="69">
        <v>5.5</v>
      </c>
      <c r="G64" s="70"/>
      <c r="H64" s="69">
        <v>20</v>
      </c>
      <c r="I64" s="25"/>
      <c r="J64" s="69">
        <v>25</v>
      </c>
      <c r="K64" s="25"/>
      <c r="L64" s="69">
        <v>16.8</v>
      </c>
      <c r="M64" s="93"/>
      <c r="N64" s="96" t="s">
        <v>149</v>
      </c>
      <c r="O64" s="93"/>
      <c r="P64" s="96">
        <v>6</v>
      </c>
      <c r="Q64" s="93"/>
      <c r="R64" s="96">
        <v>27</v>
      </c>
      <c r="S64" s="93"/>
      <c r="T64" s="96">
        <v>9</v>
      </c>
    </row>
    <row r="65" spans="1:20" ht="30.75" thickBot="1" x14ac:dyDescent="0.25">
      <c r="A65" s="32">
        <v>11</v>
      </c>
      <c r="B65" s="39" t="s">
        <v>74</v>
      </c>
      <c r="C65" s="66" t="s">
        <v>110</v>
      </c>
      <c r="D65" s="67" t="s">
        <v>111</v>
      </c>
      <c r="E65" s="70"/>
      <c r="F65" s="69">
        <v>5.5</v>
      </c>
      <c r="G65" s="70"/>
      <c r="H65" s="69">
        <v>20</v>
      </c>
      <c r="I65" s="25"/>
      <c r="J65" s="69">
        <v>25</v>
      </c>
      <c r="K65" s="25"/>
      <c r="L65" s="69">
        <v>16.8</v>
      </c>
      <c r="M65" s="93"/>
      <c r="N65" s="96" t="s">
        <v>149</v>
      </c>
      <c r="O65" s="93"/>
      <c r="P65" s="96">
        <v>6</v>
      </c>
      <c r="Q65" s="93"/>
      <c r="R65" s="96">
        <v>27</v>
      </c>
      <c r="S65" s="93"/>
      <c r="T65" s="96">
        <v>9</v>
      </c>
    </row>
    <row r="66" spans="1:20" ht="30.75" thickBot="1" x14ac:dyDescent="0.25">
      <c r="A66" s="32">
        <v>12</v>
      </c>
      <c r="B66" s="53" t="s">
        <v>76</v>
      </c>
      <c r="C66" s="66" t="s">
        <v>110</v>
      </c>
      <c r="D66" s="67" t="s">
        <v>111</v>
      </c>
      <c r="E66" s="70"/>
      <c r="F66" s="69">
        <v>22</v>
      </c>
      <c r="G66" s="70"/>
      <c r="H66" s="69">
        <v>80</v>
      </c>
      <c r="I66" s="25"/>
      <c r="J66" s="69">
        <v>100</v>
      </c>
      <c r="K66" s="25"/>
      <c r="L66" s="69">
        <v>67.2</v>
      </c>
      <c r="M66" s="93"/>
      <c r="N66" s="96">
        <v>133</v>
      </c>
      <c r="O66" s="93"/>
      <c r="P66" s="96">
        <v>24</v>
      </c>
      <c r="Q66" s="93"/>
      <c r="R66" s="96">
        <v>108</v>
      </c>
      <c r="S66" s="93"/>
      <c r="T66" s="96">
        <v>36</v>
      </c>
    </row>
    <row r="67" spans="1:20" ht="30.75" thickBot="1" x14ac:dyDescent="0.25">
      <c r="A67" s="32">
        <v>13</v>
      </c>
      <c r="B67" s="39" t="s">
        <v>77</v>
      </c>
      <c r="C67" s="66" t="s">
        <v>110</v>
      </c>
      <c r="D67" s="67" t="s">
        <v>111</v>
      </c>
      <c r="E67" s="70"/>
      <c r="F67" s="69">
        <v>11</v>
      </c>
      <c r="G67" s="70"/>
      <c r="H67" s="69">
        <v>40</v>
      </c>
      <c r="I67" s="25"/>
      <c r="J67" s="69">
        <v>50</v>
      </c>
      <c r="K67" s="25"/>
      <c r="L67" s="69">
        <v>33.6</v>
      </c>
      <c r="M67" s="93"/>
      <c r="N67" s="96">
        <v>99.75</v>
      </c>
      <c r="O67" s="93"/>
      <c r="P67" s="96">
        <v>12</v>
      </c>
      <c r="Q67" s="93"/>
      <c r="R67" s="96">
        <v>54</v>
      </c>
      <c r="S67" s="93"/>
      <c r="T67" s="96">
        <v>18</v>
      </c>
    </row>
    <row r="68" spans="1:20" ht="30.75" thickBot="1" x14ac:dyDescent="0.25">
      <c r="A68" s="32">
        <v>14</v>
      </c>
      <c r="B68" s="53" t="s">
        <v>54</v>
      </c>
      <c r="C68" s="66" t="s">
        <v>110</v>
      </c>
      <c r="D68" s="67" t="s">
        <v>111</v>
      </c>
      <c r="E68" s="70"/>
      <c r="F68" s="69">
        <v>38.5</v>
      </c>
      <c r="G68" s="70"/>
      <c r="H68" s="69">
        <v>140</v>
      </c>
      <c r="I68" s="25"/>
      <c r="J68" s="69">
        <v>175</v>
      </c>
      <c r="K68" s="25"/>
      <c r="L68" s="69">
        <v>117.6</v>
      </c>
      <c r="M68" s="93"/>
      <c r="N68" s="96">
        <v>189.97</v>
      </c>
      <c r="O68" s="93"/>
      <c r="P68" s="96">
        <v>42</v>
      </c>
      <c r="Q68" s="93"/>
      <c r="R68" s="96">
        <v>189</v>
      </c>
      <c r="S68" s="93"/>
      <c r="T68" s="96">
        <v>63</v>
      </c>
    </row>
    <row r="69" spans="1:20" ht="30.75" thickBot="1" x14ac:dyDescent="0.25">
      <c r="A69" s="32">
        <v>15</v>
      </c>
      <c r="B69" s="39" t="s">
        <v>78</v>
      </c>
      <c r="C69" s="66" t="s">
        <v>110</v>
      </c>
      <c r="D69" s="67" t="s">
        <v>111</v>
      </c>
      <c r="E69" s="70"/>
      <c r="F69" s="69">
        <v>5.5</v>
      </c>
      <c r="G69" s="70"/>
      <c r="H69" s="69">
        <v>20</v>
      </c>
      <c r="I69" s="25"/>
      <c r="J69" s="69">
        <v>25</v>
      </c>
      <c r="K69" s="25"/>
      <c r="L69" s="69">
        <v>16.8</v>
      </c>
      <c r="M69" s="93"/>
      <c r="N69" s="96">
        <v>99.75</v>
      </c>
      <c r="O69" s="93"/>
      <c r="P69" s="96">
        <v>6</v>
      </c>
      <c r="Q69" s="93"/>
      <c r="R69" s="96">
        <v>27</v>
      </c>
      <c r="S69" s="93"/>
      <c r="T69" s="96">
        <v>9</v>
      </c>
    </row>
    <row r="70" spans="1:20" ht="30.75" thickBot="1" x14ac:dyDescent="0.25">
      <c r="A70" s="32">
        <v>16</v>
      </c>
      <c r="B70" s="39" t="s">
        <v>56</v>
      </c>
      <c r="C70" s="66" t="s">
        <v>110</v>
      </c>
      <c r="D70" s="67" t="s">
        <v>111</v>
      </c>
      <c r="E70" s="70"/>
      <c r="F70" s="69">
        <v>38.5</v>
      </c>
      <c r="G70" s="70"/>
      <c r="H70" s="69">
        <v>140</v>
      </c>
      <c r="I70" s="25"/>
      <c r="J70" s="69">
        <v>175</v>
      </c>
      <c r="K70" s="25"/>
      <c r="L70" s="69">
        <v>117.6</v>
      </c>
      <c r="M70" s="93"/>
      <c r="N70" s="96">
        <v>99.75</v>
      </c>
      <c r="O70" s="93"/>
      <c r="P70" s="96">
        <v>42</v>
      </c>
      <c r="Q70" s="93"/>
      <c r="R70" s="96">
        <v>378</v>
      </c>
      <c r="S70" s="93"/>
      <c r="T70" s="96">
        <v>63</v>
      </c>
    </row>
    <row r="71" spans="1:20" ht="30.75" thickBot="1" x14ac:dyDescent="0.25">
      <c r="A71" s="32">
        <v>17</v>
      </c>
      <c r="B71" s="80" t="s">
        <v>79</v>
      </c>
      <c r="C71" s="66" t="s">
        <v>110</v>
      </c>
      <c r="D71" s="67" t="s">
        <v>111</v>
      </c>
      <c r="E71" s="70"/>
      <c r="F71" s="69">
        <v>44</v>
      </c>
      <c r="G71" s="70"/>
      <c r="H71" s="69">
        <v>160</v>
      </c>
      <c r="I71" s="25"/>
      <c r="J71" s="69">
        <v>200</v>
      </c>
      <c r="K71" s="25"/>
      <c r="L71" s="69">
        <v>134.4</v>
      </c>
      <c r="M71" s="93"/>
      <c r="N71" s="96">
        <v>99.75</v>
      </c>
      <c r="O71" s="93"/>
      <c r="P71" s="96">
        <v>48</v>
      </c>
      <c r="Q71" s="93"/>
      <c r="R71" s="96">
        <v>216</v>
      </c>
      <c r="S71" s="93"/>
      <c r="T71" s="96">
        <v>72</v>
      </c>
    </row>
    <row r="72" spans="1:20" ht="30.75" thickBot="1" x14ac:dyDescent="0.25">
      <c r="A72" s="32">
        <v>18</v>
      </c>
      <c r="B72" s="53" t="s">
        <v>136</v>
      </c>
      <c r="C72" s="66" t="s">
        <v>110</v>
      </c>
      <c r="D72" s="67" t="s">
        <v>111</v>
      </c>
      <c r="E72" s="70"/>
      <c r="F72" s="69">
        <v>82.5</v>
      </c>
      <c r="G72" s="70"/>
      <c r="H72" s="69">
        <v>300</v>
      </c>
      <c r="I72" s="25"/>
      <c r="J72" s="69">
        <v>375</v>
      </c>
      <c r="K72" s="25"/>
      <c r="L72" s="69">
        <v>252</v>
      </c>
      <c r="M72" s="93"/>
      <c r="N72" s="96">
        <v>99.75</v>
      </c>
      <c r="O72" s="93"/>
      <c r="P72" s="96">
        <v>90</v>
      </c>
      <c r="Q72" s="93"/>
      <c r="R72" s="96">
        <v>405</v>
      </c>
      <c r="S72" s="93"/>
      <c r="T72" s="96">
        <v>135</v>
      </c>
    </row>
    <row r="73" spans="1:20" ht="30.75" thickBot="1" x14ac:dyDescent="0.25">
      <c r="A73" s="32">
        <v>19</v>
      </c>
      <c r="B73" s="39" t="s">
        <v>137</v>
      </c>
      <c r="C73" s="66" t="s">
        <v>110</v>
      </c>
      <c r="D73" s="67" t="s">
        <v>111</v>
      </c>
      <c r="E73" s="70"/>
      <c r="F73" s="69">
        <v>71.5</v>
      </c>
      <c r="G73" s="70"/>
      <c r="H73" s="69">
        <v>260</v>
      </c>
      <c r="I73" s="25"/>
      <c r="J73" s="69">
        <v>325</v>
      </c>
      <c r="K73" s="25"/>
      <c r="L73" s="69">
        <v>218.4</v>
      </c>
      <c r="M73" s="93"/>
      <c r="N73" s="96">
        <v>86.45</v>
      </c>
      <c r="O73" s="93"/>
      <c r="P73" s="96">
        <v>78</v>
      </c>
      <c r="Q73" s="93"/>
      <c r="R73" s="96">
        <v>351</v>
      </c>
      <c r="S73" s="93"/>
      <c r="T73" s="96">
        <v>119</v>
      </c>
    </row>
    <row r="74" spans="1:20" ht="30.75" thickBot="1" x14ac:dyDescent="0.25">
      <c r="A74" s="32">
        <v>20</v>
      </c>
      <c r="B74" s="53" t="s">
        <v>59</v>
      </c>
      <c r="C74" s="66" t="s">
        <v>110</v>
      </c>
      <c r="D74" s="67" t="s">
        <v>111</v>
      </c>
      <c r="E74" s="70"/>
      <c r="F74" s="69">
        <v>33</v>
      </c>
      <c r="G74" s="70"/>
      <c r="H74" s="69">
        <v>120</v>
      </c>
      <c r="I74" s="25"/>
      <c r="J74" s="69">
        <v>150</v>
      </c>
      <c r="K74" s="25"/>
      <c r="L74" s="69">
        <v>100.8</v>
      </c>
      <c r="M74" s="93"/>
      <c r="N74" s="96">
        <v>99.75</v>
      </c>
      <c r="O74" s="93"/>
      <c r="P74" s="96">
        <v>36</v>
      </c>
      <c r="Q74" s="93"/>
      <c r="R74" s="96">
        <v>162</v>
      </c>
      <c r="S74" s="93"/>
      <c r="T74" s="96">
        <v>54</v>
      </c>
    </row>
    <row r="75" spans="1:20" ht="30.75" thickBot="1" x14ac:dyDescent="0.25">
      <c r="A75" s="32">
        <v>21</v>
      </c>
      <c r="B75" s="39" t="s">
        <v>80</v>
      </c>
      <c r="C75" s="66" t="s">
        <v>110</v>
      </c>
      <c r="D75" s="67" t="s">
        <v>111</v>
      </c>
      <c r="E75" s="70"/>
      <c r="F75" s="69">
        <v>5.5</v>
      </c>
      <c r="G75" s="70"/>
      <c r="H75" s="69">
        <v>20</v>
      </c>
      <c r="I75" s="25"/>
      <c r="J75" s="69">
        <v>25</v>
      </c>
      <c r="K75" s="25"/>
      <c r="L75" s="69">
        <v>16.8</v>
      </c>
      <c r="M75" s="93"/>
      <c r="N75" s="96" t="s">
        <v>149</v>
      </c>
      <c r="O75" s="93"/>
      <c r="P75" s="96">
        <v>6</v>
      </c>
      <c r="Q75" s="93"/>
      <c r="R75" s="96">
        <v>27</v>
      </c>
      <c r="S75" s="93"/>
      <c r="T75" s="96">
        <v>9</v>
      </c>
    </row>
    <row r="76" spans="1:20" ht="30.75" thickBot="1" x14ac:dyDescent="0.25">
      <c r="A76" s="32">
        <v>22</v>
      </c>
      <c r="B76" s="53" t="s">
        <v>81</v>
      </c>
      <c r="C76" s="66" t="s">
        <v>110</v>
      </c>
      <c r="D76" s="67" t="s">
        <v>111</v>
      </c>
      <c r="E76" s="70"/>
      <c r="F76" s="69">
        <v>77</v>
      </c>
      <c r="G76" s="70"/>
      <c r="H76" s="69">
        <v>280</v>
      </c>
      <c r="I76" s="25"/>
      <c r="J76" s="69">
        <v>350</v>
      </c>
      <c r="K76" s="25"/>
      <c r="L76" s="69">
        <v>235.2</v>
      </c>
      <c r="M76" s="93"/>
      <c r="N76" s="96">
        <v>99.75</v>
      </c>
      <c r="O76" s="93"/>
      <c r="P76" s="96">
        <v>84</v>
      </c>
      <c r="Q76" s="93"/>
      <c r="R76" s="96">
        <v>378</v>
      </c>
      <c r="S76" s="93"/>
      <c r="T76" s="96">
        <v>126</v>
      </c>
    </row>
    <row r="77" spans="1:20" ht="30.75" thickBot="1" x14ac:dyDescent="0.25">
      <c r="A77" s="32">
        <v>23</v>
      </c>
      <c r="B77" s="39" t="s">
        <v>62</v>
      </c>
      <c r="C77" s="66" t="s">
        <v>110</v>
      </c>
      <c r="D77" s="67" t="s">
        <v>111</v>
      </c>
      <c r="E77" s="70"/>
      <c r="F77" s="69">
        <v>115.5</v>
      </c>
      <c r="G77" s="70"/>
      <c r="H77" s="69">
        <v>420</v>
      </c>
      <c r="I77" s="25"/>
      <c r="J77" s="69">
        <v>525</v>
      </c>
      <c r="K77" s="25"/>
      <c r="L77" s="69">
        <v>352.8</v>
      </c>
      <c r="M77" s="93"/>
      <c r="N77" s="96">
        <v>139.65</v>
      </c>
      <c r="O77" s="93"/>
      <c r="P77" s="96">
        <v>126</v>
      </c>
      <c r="Q77" s="93"/>
      <c r="R77" s="96">
        <v>567</v>
      </c>
      <c r="S77" s="93"/>
      <c r="T77" s="96">
        <v>189</v>
      </c>
    </row>
    <row r="78" spans="1:20" ht="30.75" thickBot="1" x14ac:dyDescent="0.25">
      <c r="A78" s="32">
        <v>24</v>
      </c>
      <c r="B78" s="53" t="s">
        <v>60</v>
      </c>
      <c r="C78" s="66" t="s">
        <v>110</v>
      </c>
      <c r="D78" s="67" t="s">
        <v>111</v>
      </c>
      <c r="E78" s="70"/>
      <c r="F78" s="69">
        <v>258.5</v>
      </c>
      <c r="G78" s="70"/>
      <c r="H78" s="69">
        <v>940</v>
      </c>
      <c r="I78" s="25"/>
      <c r="J78" s="69">
        <v>1175</v>
      </c>
      <c r="K78" s="25"/>
      <c r="L78" s="69">
        <v>789.6</v>
      </c>
      <c r="M78" s="93"/>
      <c r="N78" s="96">
        <v>312.55</v>
      </c>
      <c r="O78" s="93"/>
      <c r="P78" s="96">
        <v>282</v>
      </c>
      <c r="Q78" s="93"/>
      <c r="R78" s="96">
        <v>1269</v>
      </c>
      <c r="S78" s="93"/>
      <c r="T78" s="96">
        <v>423</v>
      </c>
    </row>
    <row r="79" spans="1:20" ht="30.75" thickBot="1" x14ac:dyDescent="0.25">
      <c r="A79" s="32">
        <v>25</v>
      </c>
      <c r="B79" s="39" t="s">
        <v>82</v>
      </c>
      <c r="C79" s="66" t="s">
        <v>110</v>
      </c>
      <c r="D79" s="67" t="s">
        <v>111</v>
      </c>
      <c r="E79" s="70"/>
      <c r="F79" s="69">
        <v>11</v>
      </c>
      <c r="G79" s="70"/>
      <c r="H79" s="69">
        <v>40</v>
      </c>
      <c r="I79" s="25"/>
      <c r="J79" s="69">
        <v>50</v>
      </c>
      <c r="K79" s="25"/>
      <c r="L79" s="69">
        <v>33.6</v>
      </c>
      <c r="M79" s="93"/>
      <c r="N79" s="96">
        <v>99.75</v>
      </c>
      <c r="O79" s="93"/>
      <c r="P79" s="96">
        <v>12</v>
      </c>
      <c r="Q79" s="93"/>
      <c r="R79" s="96">
        <v>54</v>
      </c>
      <c r="S79" s="93"/>
      <c r="T79" s="96">
        <v>18</v>
      </c>
    </row>
    <row r="80" spans="1:20" ht="30.75" thickBot="1" x14ac:dyDescent="0.25">
      <c r="A80" s="32">
        <v>26</v>
      </c>
      <c r="B80" s="53" t="s">
        <v>83</v>
      </c>
      <c r="C80" s="66" t="s">
        <v>110</v>
      </c>
      <c r="D80" s="67" t="s">
        <v>111</v>
      </c>
      <c r="E80" s="70"/>
      <c r="F80" s="69">
        <v>22</v>
      </c>
      <c r="G80" s="70"/>
      <c r="H80" s="69">
        <v>80</v>
      </c>
      <c r="I80" s="25"/>
      <c r="J80" s="69">
        <v>100</v>
      </c>
      <c r="K80" s="25"/>
      <c r="L80" s="69">
        <v>67.2</v>
      </c>
      <c r="M80" s="93"/>
      <c r="N80" s="96">
        <v>99.75</v>
      </c>
      <c r="O80" s="93"/>
      <c r="P80" s="96">
        <v>24</v>
      </c>
      <c r="Q80" s="93"/>
      <c r="R80" s="96">
        <v>108</v>
      </c>
      <c r="S80" s="93"/>
      <c r="T80" s="96">
        <v>36</v>
      </c>
    </row>
    <row r="81" spans="1:20" ht="30.75" thickBot="1" x14ac:dyDescent="0.25">
      <c r="A81" s="32">
        <v>27</v>
      </c>
      <c r="B81" s="39" t="s">
        <v>84</v>
      </c>
      <c r="C81" s="66" t="s">
        <v>110</v>
      </c>
      <c r="D81" s="67" t="s">
        <v>111</v>
      </c>
      <c r="E81" s="70"/>
      <c r="F81" s="69">
        <v>88</v>
      </c>
      <c r="G81" s="70"/>
      <c r="H81" s="69">
        <v>320</v>
      </c>
      <c r="I81" s="25"/>
      <c r="J81" s="69">
        <v>400</v>
      </c>
      <c r="K81" s="25"/>
      <c r="L81" s="69">
        <v>268.8</v>
      </c>
      <c r="M81" s="93"/>
      <c r="N81" s="96">
        <v>106.4</v>
      </c>
      <c r="O81" s="93"/>
      <c r="P81" s="96">
        <v>96</v>
      </c>
      <c r="Q81" s="93"/>
      <c r="R81" s="96">
        <v>432</v>
      </c>
      <c r="S81" s="93"/>
      <c r="T81" s="96">
        <v>144</v>
      </c>
    </row>
    <row r="82" spans="1:20" ht="30.75" thickBot="1" x14ac:dyDescent="0.25">
      <c r="A82" s="32">
        <v>28</v>
      </c>
      <c r="B82" s="84" t="s">
        <v>85</v>
      </c>
      <c r="C82" s="66" t="s">
        <v>110</v>
      </c>
      <c r="D82" s="67" t="s">
        <v>111</v>
      </c>
      <c r="E82" s="70"/>
      <c r="F82" s="69">
        <v>49.5</v>
      </c>
      <c r="G82" s="70"/>
      <c r="H82" s="69">
        <v>180</v>
      </c>
      <c r="I82" s="25"/>
      <c r="J82" s="69">
        <v>225</v>
      </c>
      <c r="K82" s="25"/>
      <c r="L82" s="69">
        <v>151.19999999999999</v>
      </c>
      <c r="M82" s="93"/>
      <c r="N82" s="96">
        <v>99.75</v>
      </c>
      <c r="O82" s="93"/>
      <c r="P82" s="96">
        <v>54</v>
      </c>
      <c r="Q82" s="93"/>
      <c r="R82" s="96">
        <v>243</v>
      </c>
      <c r="S82" s="93"/>
      <c r="T82" s="96">
        <v>81</v>
      </c>
    </row>
    <row r="83" spans="1:20" ht="30.75" thickBot="1" x14ac:dyDescent="0.25">
      <c r="A83" s="32">
        <v>29</v>
      </c>
      <c r="B83" s="39" t="s">
        <v>65</v>
      </c>
      <c r="C83" s="66" t="s">
        <v>110</v>
      </c>
      <c r="D83" s="67" t="s">
        <v>111</v>
      </c>
      <c r="E83" s="70"/>
      <c r="F83" s="69">
        <v>66</v>
      </c>
      <c r="G83" s="70"/>
      <c r="H83" s="69">
        <v>240</v>
      </c>
      <c r="I83" s="25"/>
      <c r="J83" s="69">
        <v>300</v>
      </c>
      <c r="K83" s="25"/>
      <c r="L83" s="69">
        <v>201.6</v>
      </c>
      <c r="M83" s="93"/>
      <c r="N83" s="96">
        <v>99.75</v>
      </c>
      <c r="O83" s="93"/>
      <c r="P83" s="96">
        <v>72</v>
      </c>
      <c r="Q83" s="93"/>
      <c r="R83" s="96">
        <v>324</v>
      </c>
      <c r="S83" s="93"/>
      <c r="T83" s="96">
        <v>108</v>
      </c>
    </row>
    <row r="84" spans="1:20" ht="30.75" thickBot="1" x14ac:dyDescent="0.25">
      <c r="A84" s="32">
        <v>30</v>
      </c>
      <c r="B84" s="39" t="s">
        <v>86</v>
      </c>
      <c r="C84" s="66" t="s">
        <v>110</v>
      </c>
      <c r="D84" s="67" t="s">
        <v>111</v>
      </c>
      <c r="E84" s="70"/>
      <c r="F84" s="69">
        <v>5.5</v>
      </c>
      <c r="G84" s="70"/>
      <c r="H84" s="69">
        <v>20</v>
      </c>
      <c r="I84" s="25"/>
      <c r="J84" s="69">
        <v>25</v>
      </c>
      <c r="K84" s="25"/>
      <c r="L84" s="69">
        <v>16.8</v>
      </c>
      <c r="M84" s="93"/>
      <c r="N84" s="96">
        <v>99.75</v>
      </c>
      <c r="O84" s="93"/>
      <c r="P84" s="96">
        <v>6</v>
      </c>
      <c r="Q84" s="93"/>
      <c r="R84" s="96">
        <v>27</v>
      </c>
      <c r="S84" s="93"/>
      <c r="T84" s="96">
        <v>9</v>
      </c>
    </row>
    <row r="85" spans="1:20" ht="30.75" thickBot="1" x14ac:dyDescent="0.25">
      <c r="A85" s="32">
        <v>31</v>
      </c>
      <c r="B85" s="53" t="s">
        <v>87</v>
      </c>
      <c r="C85" s="66" t="s">
        <v>110</v>
      </c>
      <c r="D85" s="67" t="s">
        <v>111</v>
      </c>
      <c r="E85" s="70"/>
      <c r="F85" s="69">
        <v>275</v>
      </c>
      <c r="G85" s="70"/>
      <c r="H85" s="69">
        <v>1000</v>
      </c>
      <c r="I85" s="25"/>
      <c r="J85" s="69">
        <v>1250</v>
      </c>
      <c r="K85" s="25"/>
      <c r="L85" s="69">
        <v>840</v>
      </c>
      <c r="M85" s="93"/>
      <c r="N85" s="96">
        <v>434.47</v>
      </c>
      <c r="O85" s="93"/>
      <c r="P85" s="96">
        <v>300</v>
      </c>
      <c r="Q85" s="93"/>
      <c r="R85" s="96">
        <v>1350</v>
      </c>
      <c r="S85" s="93"/>
      <c r="T85" s="96">
        <v>450</v>
      </c>
    </row>
    <row r="86" spans="1:20" ht="30.75" thickBot="1" x14ac:dyDescent="0.25">
      <c r="A86" s="32">
        <v>32</v>
      </c>
      <c r="B86" s="39" t="s">
        <v>88</v>
      </c>
      <c r="C86" s="66" t="s">
        <v>110</v>
      </c>
      <c r="D86" s="67" t="s">
        <v>111</v>
      </c>
      <c r="E86" s="70"/>
      <c r="F86" s="69">
        <v>11</v>
      </c>
      <c r="G86" s="70"/>
      <c r="H86" s="69">
        <v>40</v>
      </c>
      <c r="I86" s="25"/>
      <c r="J86" s="69">
        <v>50</v>
      </c>
      <c r="K86" s="25"/>
      <c r="L86" s="69">
        <v>33.6</v>
      </c>
      <c r="M86" s="93"/>
      <c r="N86" s="96" t="s">
        <v>149</v>
      </c>
      <c r="O86" s="93"/>
      <c r="P86" s="96">
        <v>12</v>
      </c>
      <c r="Q86" s="93"/>
      <c r="R86" s="96">
        <v>54</v>
      </c>
      <c r="S86" s="93"/>
      <c r="T86" s="96">
        <v>18</v>
      </c>
    </row>
    <row r="87" spans="1:20" ht="30.75" thickBot="1" x14ac:dyDescent="0.25">
      <c r="A87" s="32">
        <v>33</v>
      </c>
      <c r="B87" s="84" t="s">
        <v>89</v>
      </c>
      <c r="C87" s="66" t="s">
        <v>110</v>
      </c>
      <c r="D87" s="67" t="s">
        <v>111</v>
      </c>
      <c r="E87" s="70"/>
      <c r="F87" s="69">
        <v>44</v>
      </c>
      <c r="G87" s="70"/>
      <c r="H87" s="69">
        <v>160</v>
      </c>
      <c r="I87" s="25"/>
      <c r="J87" s="69">
        <v>200</v>
      </c>
      <c r="K87" s="25"/>
      <c r="L87" s="69">
        <v>134.4</v>
      </c>
      <c r="M87" s="93"/>
      <c r="N87" s="96" t="s">
        <v>149</v>
      </c>
      <c r="O87" s="93"/>
      <c r="P87" s="96">
        <v>48</v>
      </c>
      <c r="Q87" s="93"/>
      <c r="R87" s="96">
        <v>216</v>
      </c>
      <c r="S87" s="93"/>
      <c r="T87" s="96">
        <v>72</v>
      </c>
    </row>
    <row r="88" spans="1:20" ht="30.75" thickBot="1" x14ac:dyDescent="0.25">
      <c r="A88" s="32">
        <v>34</v>
      </c>
      <c r="B88" s="39" t="s">
        <v>138</v>
      </c>
      <c r="C88" s="66" t="s">
        <v>110</v>
      </c>
      <c r="D88" s="67" t="s">
        <v>111</v>
      </c>
      <c r="E88" s="70"/>
      <c r="F88" s="69">
        <v>44</v>
      </c>
      <c r="G88" s="70"/>
      <c r="H88" s="69">
        <v>160</v>
      </c>
      <c r="I88" s="25"/>
      <c r="J88" s="69">
        <v>200</v>
      </c>
      <c r="K88" s="25"/>
      <c r="L88" s="69">
        <v>134.4</v>
      </c>
      <c r="M88" s="93"/>
      <c r="N88" s="96">
        <v>352.45</v>
      </c>
      <c r="O88" s="93"/>
      <c r="P88" s="96">
        <v>48</v>
      </c>
      <c r="Q88" s="93"/>
      <c r="R88" s="96">
        <v>216</v>
      </c>
      <c r="S88" s="93"/>
      <c r="T88" s="96">
        <v>72</v>
      </c>
    </row>
    <row r="89" spans="1:20" ht="30.75" thickBot="1" x14ac:dyDescent="0.25">
      <c r="A89" s="32">
        <v>35</v>
      </c>
      <c r="B89" s="39" t="s">
        <v>139</v>
      </c>
      <c r="C89" s="66" t="s">
        <v>110</v>
      </c>
      <c r="D89" s="67" t="s">
        <v>111</v>
      </c>
      <c r="E89" s="70"/>
      <c r="F89" s="69">
        <v>148.5</v>
      </c>
      <c r="G89" s="70"/>
      <c r="H89" s="69">
        <v>540</v>
      </c>
      <c r="I89" s="25"/>
      <c r="J89" s="69">
        <v>925</v>
      </c>
      <c r="K89" s="25"/>
      <c r="L89" s="69">
        <v>453.6</v>
      </c>
      <c r="M89" s="93"/>
      <c r="N89" s="96" t="s">
        <v>149</v>
      </c>
      <c r="O89" s="93"/>
      <c r="P89" s="96">
        <v>162</v>
      </c>
      <c r="Q89" s="93"/>
      <c r="R89" s="96">
        <v>729</v>
      </c>
      <c r="S89" s="93"/>
      <c r="T89" s="96">
        <v>243</v>
      </c>
    </row>
    <row r="90" spans="1:20" ht="30.75" thickBot="1" x14ac:dyDescent="0.25">
      <c r="A90" s="32">
        <v>36</v>
      </c>
      <c r="B90" s="80" t="s">
        <v>90</v>
      </c>
      <c r="C90" s="66" t="s">
        <v>110</v>
      </c>
      <c r="D90" s="67" t="s">
        <v>111</v>
      </c>
      <c r="E90" s="70"/>
      <c r="F90" s="69">
        <v>38.5</v>
      </c>
      <c r="G90" s="70"/>
      <c r="H90" s="69">
        <v>140</v>
      </c>
      <c r="I90" s="25"/>
      <c r="J90" s="69">
        <v>175</v>
      </c>
      <c r="K90" s="25"/>
      <c r="L90" s="69">
        <v>117.6</v>
      </c>
      <c r="M90" s="93"/>
      <c r="N90" s="96">
        <v>99.75</v>
      </c>
      <c r="O90" s="93"/>
      <c r="P90" s="96">
        <v>42</v>
      </c>
      <c r="Q90" s="93"/>
      <c r="R90" s="96">
        <v>189</v>
      </c>
      <c r="S90" s="93"/>
      <c r="T90" s="96">
        <v>63</v>
      </c>
    </row>
    <row r="91" spans="1:20" ht="30.75" thickBot="1" x14ac:dyDescent="0.25">
      <c r="A91" s="32">
        <v>37</v>
      </c>
      <c r="B91" s="84" t="s">
        <v>91</v>
      </c>
      <c r="C91" s="66" t="s">
        <v>110</v>
      </c>
      <c r="D91" s="67" t="s">
        <v>111</v>
      </c>
      <c r="E91" s="70"/>
      <c r="F91" s="69">
        <v>11</v>
      </c>
      <c r="G91" s="70"/>
      <c r="H91" s="69">
        <v>40</v>
      </c>
      <c r="I91" s="25"/>
      <c r="J91" s="69">
        <v>50</v>
      </c>
      <c r="K91" s="25"/>
      <c r="L91" s="69">
        <v>33.6</v>
      </c>
      <c r="M91" s="93"/>
      <c r="N91" s="96" t="s">
        <v>149</v>
      </c>
      <c r="O91" s="93"/>
      <c r="P91" s="96">
        <v>12</v>
      </c>
      <c r="Q91" s="93"/>
      <c r="R91" s="96">
        <v>54</v>
      </c>
      <c r="S91" s="93"/>
      <c r="T91" s="96">
        <v>18</v>
      </c>
    </row>
    <row r="92" spans="1:20" ht="30" x14ac:dyDescent="0.2">
      <c r="A92" s="32">
        <v>38</v>
      </c>
      <c r="B92" s="39" t="s">
        <v>92</v>
      </c>
      <c r="C92" s="66" t="s">
        <v>110</v>
      </c>
      <c r="D92" s="67" t="s">
        <v>111</v>
      </c>
      <c r="E92" s="70"/>
      <c r="F92" s="69">
        <v>49.5</v>
      </c>
      <c r="G92" s="70"/>
      <c r="H92" s="69">
        <v>180</v>
      </c>
      <c r="I92" s="25"/>
      <c r="J92" s="69">
        <v>225</v>
      </c>
      <c r="K92" s="25"/>
      <c r="L92" s="69">
        <v>151.19999999999999</v>
      </c>
      <c r="M92" s="93"/>
      <c r="N92" s="96">
        <v>99.75</v>
      </c>
      <c r="O92" s="93"/>
      <c r="P92" s="96">
        <v>54</v>
      </c>
      <c r="Q92" s="93"/>
      <c r="R92" s="96">
        <v>243</v>
      </c>
      <c r="S92" s="93"/>
      <c r="T92" s="96">
        <v>81</v>
      </c>
    </row>
    <row r="93" spans="1:20" ht="15.75" thickBot="1" x14ac:dyDescent="0.25">
      <c r="A93" s="154" t="s">
        <v>115</v>
      </c>
      <c r="B93" s="155"/>
      <c r="C93" s="155"/>
      <c r="D93" s="156"/>
      <c r="E93" s="70"/>
      <c r="F93" s="85">
        <f>SUM(F55:F92)</f>
        <v>2183.5</v>
      </c>
      <c r="G93" s="70"/>
      <c r="H93" s="85">
        <f>SUM(H55:H92)</f>
        <v>7940</v>
      </c>
      <c r="I93" s="25"/>
      <c r="J93" s="85">
        <f>SUM(J55:J92)</f>
        <v>12535</v>
      </c>
      <c r="K93" s="25"/>
      <c r="L93" s="85">
        <f>SUM(L55:L92)</f>
        <v>6669.6000000000013</v>
      </c>
      <c r="M93" s="94"/>
      <c r="N93" s="97">
        <f>SUM(N55:N92)</f>
        <v>5403.57</v>
      </c>
      <c r="O93" s="94"/>
      <c r="P93" s="97">
        <f>SUM(P55:P92)</f>
        <v>2382</v>
      </c>
      <c r="Q93" s="94"/>
      <c r="R93" s="97">
        <f>SUM(R55:R92)</f>
        <v>10908</v>
      </c>
      <c r="S93" s="94"/>
      <c r="T93" s="97">
        <f>SUM(T55:T92)</f>
        <v>3575</v>
      </c>
    </row>
    <row r="94" spans="1:20" ht="45" customHeight="1" thickBot="1" x14ac:dyDescent="0.25">
      <c r="A94" s="79" t="s">
        <v>93</v>
      </c>
      <c r="B94" s="39"/>
      <c r="C94" s="66"/>
      <c r="D94" s="67"/>
      <c r="E94" s="70"/>
      <c r="F94" s="69"/>
      <c r="G94" s="70"/>
      <c r="H94" s="69"/>
      <c r="I94" s="25"/>
      <c r="J94" s="69"/>
      <c r="K94" s="25"/>
      <c r="L94" s="69"/>
      <c r="M94" s="93"/>
      <c r="N94" s="96"/>
      <c r="O94" s="93"/>
      <c r="P94" s="96"/>
      <c r="Q94" s="93"/>
      <c r="R94" s="96"/>
      <c r="S94" s="93"/>
      <c r="T94" s="96"/>
    </row>
    <row r="95" spans="1:20" ht="30.75" thickBot="1" x14ac:dyDescent="0.25">
      <c r="A95" s="32">
        <v>1</v>
      </c>
      <c r="B95" s="39" t="s">
        <v>94</v>
      </c>
      <c r="C95" s="66" t="s">
        <v>110</v>
      </c>
      <c r="D95" s="67" t="s">
        <v>111</v>
      </c>
      <c r="E95" s="70"/>
      <c r="F95" s="69">
        <v>1100</v>
      </c>
      <c r="G95" s="70"/>
      <c r="H95" s="69">
        <f>1430</f>
        <v>1430</v>
      </c>
      <c r="I95" s="25"/>
      <c r="J95" s="69">
        <f>2469</f>
        <v>2469</v>
      </c>
      <c r="K95" s="25"/>
      <c r="L95" s="69">
        <v>862</v>
      </c>
      <c r="M95" s="93"/>
      <c r="N95" s="96">
        <v>324</v>
      </c>
      <c r="O95" s="93"/>
      <c r="P95" s="96">
        <v>750</v>
      </c>
      <c r="Q95" s="93"/>
      <c r="R95" s="96">
        <v>1220</v>
      </c>
      <c r="S95" s="93"/>
      <c r="T95" s="96">
        <v>1800</v>
      </c>
    </row>
    <row r="96" spans="1:20" ht="30.75" thickBot="1" x14ac:dyDescent="0.25">
      <c r="A96" s="32">
        <v>2</v>
      </c>
      <c r="B96" s="84" t="s">
        <v>95</v>
      </c>
      <c r="C96" s="66" t="s">
        <v>110</v>
      </c>
      <c r="D96" s="67" t="s">
        <v>111</v>
      </c>
      <c r="E96" s="70"/>
      <c r="F96" s="69">
        <f>300</f>
        <v>300</v>
      </c>
      <c r="G96" s="70"/>
      <c r="H96" s="69">
        <f>475</f>
        <v>475</v>
      </c>
      <c r="I96" s="25"/>
      <c r="J96" s="69">
        <f>594</f>
        <v>594</v>
      </c>
      <c r="K96" s="25"/>
      <c r="L96" s="69">
        <v>420</v>
      </c>
      <c r="M96" s="93"/>
      <c r="N96" s="96">
        <v>324</v>
      </c>
      <c r="O96" s="93"/>
      <c r="P96" s="96">
        <v>225</v>
      </c>
      <c r="Q96" s="93"/>
      <c r="R96" s="96">
        <v>637</v>
      </c>
      <c r="S96" s="93"/>
      <c r="T96" s="96">
        <v>900</v>
      </c>
    </row>
    <row r="97" spans="1:20" ht="30.75" thickBot="1" x14ac:dyDescent="0.25">
      <c r="A97" s="32">
        <v>3</v>
      </c>
      <c r="B97" s="39" t="s">
        <v>96</v>
      </c>
      <c r="C97" s="66" t="s">
        <v>110</v>
      </c>
      <c r="D97" s="67" t="s">
        <v>111</v>
      </c>
      <c r="E97" s="70"/>
      <c r="F97" s="69">
        <f>1100</f>
        <v>1100</v>
      </c>
      <c r="G97" s="70"/>
      <c r="H97" s="69">
        <f>1430</f>
        <v>1430</v>
      </c>
      <c r="I97" s="25"/>
      <c r="J97" s="69">
        <f>2469</f>
        <v>2469</v>
      </c>
      <c r="K97" s="25"/>
      <c r="L97" s="69">
        <v>862</v>
      </c>
      <c r="M97" s="93"/>
      <c r="N97" s="96">
        <v>324</v>
      </c>
      <c r="O97" s="93"/>
      <c r="P97" s="96">
        <v>750</v>
      </c>
      <c r="Q97" s="93"/>
      <c r="R97" s="96">
        <v>1220</v>
      </c>
      <c r="S97" s="93"/>
      <c r="T97" s="96">
        <v>1800</v>
      </c>
    </row>
    <row r="98" spans="1:20" ht="30.75" thickBot="1" x14ac:dyDescent="0.25">
      <c r="A98" s="32">
        <v>4</v>
      </c>
      <c r="B98" s="39" t="s">
        <v>97</v>
      </c>
      <c r="C98" s="66" t="s">
        <v>110</v>
      </c>
      <c r="D98" s="67" t="s">
        <v>111</v>
      </c>
      <c r="E98" s="70"/>
      <c r="F98" s="69">
        <f>300</f>
        <v>300</v>
      </c>
      <c r="G98" s="70"/>
      <c r="H98" s="69">
        <f>475</f>
        <v>475</v>
      </c>
      <c r="I98" s="25"/>
      <c r="J98" s="69">
        <f>594</f>
        <v>594</v>
      </c>
      <c r="K98" s="25"/>
      <c r="L98" s="69">
        <v>420</v>
      </c>
      <c r="M98" s="93"/>
      <c r="N98" s="96">
        <v>324</v>
      </c>
      <c r="O98" s="93"/>
      <c r="P98" s="96">
        <v>225</v>
      </c>
      <c r="Q98" s="93"/>
      <c r="R98" s="96">
        <v>637</v>
      </c>
      <c r="S98" s="93"/>
      <c r="T98" s="96">
        <v>900</v>
      </c>
    </row>
    <row r="99" spans="1:20" ht="30.75" thickBot="1" x14ac:dyDescent="0.25">
      <c r="A99" s="32">
        <v>5</v>
      </c>
      <c r="B99" s="84" t="s">
        <v>98</v>
      </c>
      <c r="C99" s="66" t="s">
        <v>110</v>
      </c>
      <c r="D99" s="67" t="s">
        <v>111</v>
      </c>
      <c r="E99" s="70"/>
      <c r="F99" s="69">
        <f>1100</f>
        <v>1100</v>
      </c>
      <c r="G99" s="70"/>
      <c r="H99" s="69">
        <f>1430</f>
        <v>1430</v>
      </c>
      <c r="I99" s="25"/>
      <c r="J99" s="69">
        <f>2469</f>
        <v>2469</v>
      </c>
      <c r="K99" s="25"/>
      <c r="L99" s="69">
        <v>862</v>
      </c>
      <c r="M99" s="93"/>
      <c r="N99" s="96">
        <v>324</v>
      </c>
      <c r="O99" s="93"/>
      <c r="P99" s="96">
        <v>750</v>
      </c>
      <c r="Q99" s="93"/>
      <c r="R99" s="96">
        <v>1220</v>
      </c>
      <c r="S99" s="93"/>
      <c r="T99" s="96">
        <v>1800</v>
      </c>
    </row>
    <row r="100" spans="1:20" ht="30.75" thickBot="1" x14ac:dyDescent="0.25">
      <c r="A100" s="32">
        <v>6</v>
      </c>
      <c r="B100" s="39" t="s">
        <v>99</v>
      </c>
      <c r="C100" s="66" t="s">
        <v>110</v>
      </c>
      <c r="D100" s="67" t="s">
        <v>111</v>
      </c>
      <c r="E100" s="70"/>
      <c r="F100" s="69">
        <f>300</f>
        <v>300</v>
      </c>
      <c r="G100" s="70"/>
      <c r="H100" s="69">
        <f>475</f>
        <v>475</v>
      </c>
      <c r="I100" s="25"/>
      <c r="J100" s="69">
        <f>594</f>
        <v>594</v>
      </c>
      <c r="K100" s="25"/>
      <c r="L100" s="69">
        <v>420</v>
      </c>
      <c r="M100" s="93"/>
      <c r="N100" s="96">
        <v>324</v>
      </c>
      <c r="O100" s="93"/>
      <c r="P100" s="96">
        <v>225</v>
      </c>
      <c r="Q100" s="93"/>
      <c r="R100" s="96">
        <v>637</v>
      </c>
      <c r="S100" s="93"/>
      <c r="T100" s="96">
        <v>900</v>
      </c>
    </row>
    <row r="101" spans="1:20" ht="34.5" customHeight="1" thickBot="1" x14ac:dyDescent="0.25">
      <c r="A101" s="32">
        <v>7</v>
      </c>
      <c r="B101" s="39" t="s">
        <v>100</v>
      </c>
      <c r="C101" s="66" t="s">
        <v>110</v>
      </c>
      <c r="D101" s="67" t="s">
        <v>111</v>
      </c>
      <c r="E101" s="70"/>
      <c r="F101" s="69">
        <f>1100</f>
        <v>1100</v>
      </c>
      <c r="G101" s="70"/>
      <c r="H101" s="69">
        <f>1430</f>
        <v>1430</v>
      </c>
      <c r="I101" s="25"/>
      <c r="J101" s="69">
        <f>2469</f>
        <v>2469</v>
      </c>
      <c r="K101" s="25"/>
      <c r="L101" s="69">
        <v>862</v>
      </c>
      <c r="M101" s="93"/>
      <c r="N101" s="96">
        <v>324</v>
      </c>
      <c r="O101" s="93"/>
      <c r="P101" s="96">
        <v>750</v>
      </c>
      <c r="Q101" s="93"/>
      <c r="R101" s="96">
        <v>1220</v>
      </c>
      <c r="S101" s="93"/>
      <c r="T101" s="96">
        <v>1800</v>
      </c>
    </row>
    <row r="102" spans="1:20" ht="30.75" thickBot="1" x14ac:dyDescent="0.25">
      <c r="A102" s="32">
        <v>8</v>
      </c>
      <c r="B102" s="39" t="s">
        <v>101</v>
      </c>
      <c r="C102" s="66" t="s">
        <v>110</v>
      </c>
      <c r="D102" s="67" t="s">
        <v>111</v>
      </c>
      <c r="E102" s="70"/>
      <c r="F102" s="69">
        <f>300</f>
        <v>300</v>
      </c>
      <c r="G102" s="70"/>
      <c r="H102" s="69">
        <f>475</f>
        <v>475</v>
      </c>
      <c r="I102" s="25"/>
      <c r="J102" s="69">
        <f>594</f>
        <v>594</v>
      </c>
      <c r="K102" s="25"/>
      <c r="L102" s="69">
        <v>420</v>
      </c>
      <c r="M102" s="93"/>
      <c r="N102" s="96">
        <v>324</v>
      </c>
      <c r="O102" s="93"/>
      <c r="P102" s="96">
        <v>225</v>
      </c>
      <c r="Q102" s="93"/>
      <c r="R102" s="96">
        <v>637</v>
      </c>
      <c r="S102" s="93"/>
      <c r="T102" s="96">
        <v>900</v>
      </c>
    </row>
    <row r="103" spans="1:20" ht="30.75" thickBot="1" x14ac:dyDescent="0.25">
      <c r="A103" s="32">
        <v>9</v>
      </c>
      <c r="B103" s="39" t="s">
        <v>102</v>
      </c>
      <c r="C103" s="66" t="s">
        <v>110</v>
      </c>
      <c r="D103" s="67" t="s">
        <v>111</v>
      </c>
      <c r="E103" s="70"/>
      <c r="F103" s="69">
        <f>1100</f>
        <v>1100</v>
      </c>
      <c r="G103" s="70"/>
      <c r="H103" s="69">
        <f>1430</f>
        <v>1430</v>
      </c>
      <c r="I103" s="25"/>
      <c r="J103" s="69">
        <f>2469</f>
        <v>2469</v>
      </c>
      <c r="K103" s="25"/>
      <c r="L103" s="69">
        <v>862</v>
      </c>
      <c r="M103" s="93"/>
      <c r="N103" s="96">
        <v>324</v>
      </c>
      <c r="O103" s="93"/>
      <c r="P103" s="96">
        <v>750</v>
      </c>
      <c r="Q103" s="93"/>
      <c r="R103" s="96">
        <v>1220</v>
      </c>
      <c r="S103" s="93"/>
      <c r="T103" s="96">
        <v>1800</v>
      </c>
    </row>
    <row r="104" spans="1:20" ht="30.75" thickBot="1" x14ac:dyDescent="0.25">
      <c r="A104" s="32">
        <v>10</v>
      </c>
      <c r="B104" s="39" t="s">
        <v>103</v>
      </c>
      <c r="C104" s="66" t="s">
        <v>110</v>
      </c>
      <c r="D104" s="67" t="s">
        <v>111</v>
      </c>
      <c r="E104" s="70"/>
      <c r="F104" s="69">
        <f>300</f>
        <v>300</v>
      </c>
      <c r="G104" s="70"/>
      <c r="H104" s="69">
        <f>475</f>
        <v>475</v>
      </c>
      <c r="I104" s="25"/>
      <c r="J104" s="69">
        <f>594</f>
        <v>594</v>
      </c>
      <c r="K104" s="25"/>
      <c r="L104" s="69">
        <v>420</v>
      </c>
      <c r="M104" s="93"/>
      <c r="N104" s="96">
        <v>324</v>
      </c>
      <c r="O104" s="93"/>
      <c r="P104" s="96">
        <v>225</v>
      </c>
      <c r="Q104" s="93"/>
      <c r="R104" s="96">
        <v>637</v>
      </c>
      <c r="S104" s="93"/>
      <c r="T104" s="96">
        <v>900</v>
      </c>
    </row>
    <row r="105" spans="1:20" ht="30.75" thickBot="1" x14ac:dyDescent="0.25">
      <c r="A105" s="32">
        <v>11</v>
      </c>
      <c r="B105" s="39" t="s">
        <v>140</v>
      </c>
      <c r="C105" s="66" t="s">
        <v>110</v>
      </c>
      <c r="D105" s="67" t="s">
        <v>111</v>
      </c>
      <c r="E105" s="70"/>
      <c r="F105" s="69">
        <f>1100</f>
        <v>1100</v>
      </c>
      <c r="G105" s="70"/>
      <c r="H105" s="69">
        <f>1430</f>
        <v>1430</v>
      </c>
      <c r="I105" s="25"/>
      <c r="J105" s="69">
        <f>2469</f>
        <v>2469</v>
      </c>
      <c r="K105" s="25"/>
      <c r="L105" s="69">
        <v>862</v>
      </c>
      <c r="M105" s="93"/>
      <c r="N105" s="96">
        <v>324</v>
      </c>
      <c r="O105" s="93"/>
      <c r="P105" s="96">
        <v>750</v>
      </c>
      <c r="Q105" s="93"/>
      <c r="R105" s="96">
        <v>1220</v>
      </c>
      <c r="S105" s="93"/>
      <c r="T105" s="96">
        <v>1800</v>
      </c>
    </row>
    <row r="106" spans="1:20" ht="30.75" thickBot="1" x14ac:dyDescent="0.25">
      <c r="A106" s="32">
        <v>12</v>
      </c>
      <c r="B106" s="39" t="s">
        <v>141</v>
      </c>
      <c r="C106" s="66" t="s">
        <v>110</v>
      </c>
      <c r="D106" s="67" t="s">
        <v>111</v>
      </c>
      <c r="E106" s="70"/>
      <c r="F106" s="69">
        <f>300</f>
        <v>300</v>
      </c>
      <c r="G106" s="70"/>
      <c r="H106" s="69">
        <f>475</f>
        <v>475</v>
      </c>
      <c r="I106" s="25"/>
      <c r="J106" s="69">
        <f>594</f>
        <v>594</v>
      </c>
      <c r="K106" s="25"/>
      <c r="L106" s="69">
        <v>420</v>
      </c>
      <c r="M106" s="93"/>
      <c r="N106" s="96">
        <v>324</v>
      </c>
      <c r="O106" s="93"/>
      <c r="P106" s="96">
        <v>225</v>
      </c>
      <c r="Q106" s="93"/>
      <c r="R106" s="96">
        <v>637</v>
      </c>
      <c r="S106" s="93"/>
      <c r="T106" s="96">
        <v>900</v>
      </c>
    </row>
    <row r="107" spans="1:20" ht="30.75" thickBot="1" x14ac:dyDescent="0.25">
      <c r="A107" s="32">
        <v>13</v>
      </c>
      <c r="B107" s="39" t="s">
        <v>142</v>
      </c>
      <c r="C107" s="66" t="s">
        <v>110</v>
      </c>
      <c r="D107" s="67" t="s">
        <v>111</v>
      </c>
      <c r="E107" s="70"/>
      <c r="F107" s="69">
        <f>300</f>
        <v>300</v>
      </c>
      <c r="G107" s="70"/>
      <c r="H107" s="69">
        <f>475</f>
        <v>475</v>
      </c>
      <c r="I107" s="25"/>
      <c r="J107" s="69">
        <f>594</f>
        <v>594</v>
      </c>
      <c r="K107" s="25"/>
      <c r="L107" s="69">
        <v>388</v>
      </c>
      <c r="M107" s="93"/>
      <c r="N107" s="96">
        <v>486</v>
      </c>
      <c r="O107" s="93"/>
      <c r="P107" s="96">
        <v>280</v>
      </c>
      <c r="Q107" s="93"/>
      <c r="R107" s="96">
        <v>637</v>
      </c>
      <c r="S107" s="93"/>
      <c r="T107" s="96">
        <v>1170</v>
      </c>
    </row>
    <row r="108" spans="1:20" ht="30" x14ac:dyDescent="0.2">
      <c r="A108" s="32">
        <v>14</v>
      </c>
      <c r="B108" s="39" t="s">
        <v>143</v>
      </c>
      <c r="C108" s="66" t="s">
        <v>110</v>
      </c>
      <c r="D108" s="67" t="s">
        <v>111</v>
      </c>
      <c r="E108" s="70"/>
      <c r="F108" s="69">
        <f>300</f>
        <v>300</v>
      </c>
      <c r="G108" s="70"/>
      <c r="H108" s="69">
        <f>475</f>
        <v>475</v>
      </c>
      <c r="I108" s="25"/>
      <c r="J108" s="69">
        <f>594</f>
        <v>594</v>
      </c>
      <c r="K108" s="25"/>
      <c r="L108" s="69">
        <v>388</v>
      </c>
      <c r="M108" s="93"/>
      <c r="N108" s="96">
        <v>486</v>
      </c>
      <c r="O108" s="93"/>
      <c r="P108" s="96">
        <v>280</v>
      </c>
      <c r="Q108" s="93"/>
      <c r="R108" s="96">
        <v>637</v>
      </c>
      <c r="S108" s="93"/>
      <c r="T108" s="96">
        <v>1170</v>
      </c>
    </row>
    <row r="109" spans="1:20" ht="15" x14ac:dyDescent="0.2">
      <c r="A109" s="162" t="s">
        <v>148</v>
      </c>
      <c r="B109" s="155"/>
      <c r="C109" s="155"/>
      <c r="D109" s="156"/>
      <c r="E109" s="108"/>
      <c r="F109" s="87">
        <f>SUM(F95:F108)</f>
        <v>9000</v>
      </c>
      <c r="G109" s="108"/>
      <c r="H109" s="87">
        <f>SUM(H95:H108)</f>
        <v>12380</v>
      </c>
      <c r="I109" s="86"/>
      <c r="J109" s="87">
        <f>SUM(J95:J108)</f>
        <v>19566</v>
      </c>
      <c r="K109" s="86"/>
      <c r="L109" s="87">
        <f>SUM(L95:L108)</f>
        <v>8468</v>
      </c>
      <c r="M109" s="91"/>
      <c r="N109" s="100">
        <f>SUM(N95:N108)</f>
        <v>4860</v>
      </c>
      <c r="O109" s="91"/>
      <c r="P109" s="100">
        <f>SUM(P95:P108)</f>
        <v>6410</v>
      </c>
      <c r="Q109" s="91"/>
      <c r="R109" s="100">
        <f>SUM(R95:R108)</f>
        <v>12416</v>
      </c>
      <c r="S109" s="91"/>
      <c r="T109" s="109"/>
    </row>
    <row r="110" spans="1:20" ht="15.75" thickBot="1" x14ac:dyDescent="0.25">
      <c r="A110" s="154" t="s">
        <v>147</v>
      </c>
      <c r="B110" s="166"/>
      <c r="C110" s="166"/>
      <c r="D110" s="167"/>
      <c r="E110" s="107"/>
      <c r="F110" s="88">
        <f>F109*2</f>
        <v>18000</v>
      </c>
      <c r="G110" s="107"/>
      <c r="H110" s="88">
        <f>H109*2</f>
        <v>24760</v>
      </c>
      <c r="I110" s="86"/>
      <c r="J110" s="88">
        <f>J109*2</f>
        <v>39132</v>
      </c>
      <c r="K110" s="86"/>
      <c r="L110" s="88">
        <f>L109*2</f>
        <v>16936</v>
      </c>
      <c r="M110" s="91"/>
      <c r="N110" s="101">
        <f>N109*2</f>
        <v>9720</v>
      </c>
      <c r="O110" s="91"/>
      <c r="P110" s="101">
        <f>P109*2</f>
        <v>12820</v>
      </c>
      <c r="Q110" s="91"/>
      <c r="R110" s="101">
        <f>R109*2</f>
        <v>24832</v>
      </c>
      <c r="S110" s="91"/>
      <c r="T110" s="106">
        <f>SUM(T95:T108)</f>
        <v>18540</v>
      </c>
    </row>
    <row r="111" spans="1:20" ht="45" customHeight="1" thickBot="1" x14ac:dyDescent="0.25">
      <c r="A111" s="79" t="s">
        <v>145</v>
      </c>
      <c r="B111" s="39"/>
      <c r="C111" s="66"/>
      <c r="D111" s="67"/>
      <c r="E111" s="70"/>
      <c r="F111" s="69"/>
      <c r="G111" s="70"/>
      <c r="H111" s="69"/>
      <c r="I111" s="25"/>
      <c r="J111" s="69"/>
      <c r="K111" s="25"/>
      <c r="L111" s="69"/>
      <c r="M111" s="93"/>
      <c r="N111" s="96"/>
      <c r="O111" s="93"/>
      <c r="P111" s="96"/>
      <c r="Q111" s="93"/>
      <c r="R111" s="96"/>
      <c r="S111" s="93"/>
      <c r="T111" s="96"/>
    </row>
    <row r="112" spans="1:20" ht="30" x14ac:dyDescent="0.2">
      <c r="A112" s="32">
        <v>1</v>
      </c>
      <c r="B112" s="39" t="s">
        <v>48</v>
      </c>
      <c r="C112" s="66" t="s">
        <v>110</v>
      </c>
      <c r="D112" s="67" t="s">
        <v>111</v>
      </c>
      <c r="E112" s="70"/>
      <c r="F112" s="69">
        <v>10000</v>
      </c>
      <c r="G112" s="70"/>
      <c r="H112" s="69" t="s">
        <v>150</v>
      </c>
      <c r="I112" s="25"/>
      <c r="J112" s="69">
        <v>11475</v>
      </c>
      <c r="K112" s="25"/>
      <c r="L112" s="69">
        <v>13847.4</v>
      </c>
      <c r="M112" s="93"/>
      <c r="N112" s="96">
        <v>2128</v>
      </c>
      <c r="O112" s="93"/>
      <c r="P112" s="96">
        <v>11670</v>
      </c>
      <c r="Q112" s="93"/>
      <c r="R112" s="96">
        <v>0</v>
      </c>
      <c r="S112" s="93"/>
      <c r="T112" s="96">
        <v>8500</v>
      </c>
    </row>
    <row r="113" spans="1:21" ht="15" x14ac:dyDescent="0.2">
      <c r="A113" s="169" t="s">
        <v>146</v>
      </c>
      <c r="B113" s="170"/>
      <c r="C113" s="170"/>
      <c r="D113" s="171"/>
      <c r="E113" s="93"/>
      <c r="F113" s="104">
        <f>SUM(F112)</f>
        <v>10000</v>
      </c>
      <c r="G113" s="93"/>
      <c r="H113" s="104">
        <v>0</v>
      </c>
      <c r="I113" s="93"/>
      <c r="J113" s="104">
        <f>SUM(J112)</f>
        <v>11475</v>
      </c>
      <c r="K113" s="93"/>
      <c r="L113" s="104">
        <f>L112</f>
        <v>13847.4</v>
      </c>
      <c r="M113" s="94"/>
      <c r="N113" s="105">
        <f>N112</f>
        <v>2128</v>
      </c>
      <c r="O113" s="94"/>
      <c r="P113" s="105">
        <f>P112</f>
        <v>11670</v>
      </c>
      <c r="Q113" s="94"/>
      <c r="R113" s="105">
        <f>R112</f>
        <v>0</v>
      </c>
      <c r="S113" s="94"/>
      <c r="T113" s="105">
        <f>T112</f>
        <v>8500</v>
      </c>
    </row>
    <row r="114" spans="1:21" ht="15" x14ac:dyDescent="0.2">
      <c r="A114" s="89"/>
      <c r="B114" s="1"/>
      <c r="C114" s="99"/>
      <c r="D114" s="90"/>
      <c r="E114" s="86"/>
      <c r="F114" s="88"/>
      <c r="G114" s="86"/>
      <c r="H114" s="88"/>
      <c r="I114" s="86"/>
      <c r="J114" s="88"/>
      <c r="K114" s="86"/>
      <c r="L114" s="87"/>
      <c r="M114" s="91"/>
      <c r="N114" s="106"/>
      <c r="O114" s="91"/>
      <c r="P114" s="106"/>
      <c r="Q114" s="91"/>
      <c r="R114" s="106"/>
      <c r="S114" s="91"/>
      <c r="T114" s="106"/>
    </row>
    <row r="115" spans="1:21" ht="20.25" customHeight="1" x14ac:dyDescent="0.2">
      <c r="A115" s="45"/>
      <c r="B115" s="1" t="s">
        <v>31</v>
      </c>
      <c r="C115" s="102"/>
      <c r="D115" s="103"/>
      <c r="E115" s="153">
        <v>3</v>
      </c>
      <c r="F115" s="119"/>
      <c r="G115" s="153">
        <v>3</v>
      </c>
      <c r="H115" s="119"/>
      <c r="I115" s="118">
        <v>3</v>
      </c>
      <c r="J115" s="119"/>
      <c r="K115" s="118">
        <v>3</v>
      </c>
      <c r="L115" s="119"/>
      <c r="M115" s="118">
        <v>3</v>
      </c>
      <c r="N115" s="119"/>
      <c r="O115" s="118">
        <v>3</v>
      </c>
      <c r="P115" s="119"/>
      <c r="Q115" s="118">
        <v>3</v>
      </c>
      <c r="R115" s="119"/>
      <c r="S115" s="118">
        <v>3</v>
      </c>
      <c r="T115" s="119"/>
      <c r="U115" s="71"/>
    </row>
    <row r="116" spans="1:21" ht="20.25" customHeight="1" x14ac:dyDescent="0.2">
      <c r="A116" s="45"/>
      <c r="B116" s="2" t="s">
        <v>19</v>
      </c>
      <c r="C116" s="18"/>
      <c r="D116" s="19"/>
      <c r="E116" s="120" t="s">
        <v>106</v>
      </c>
      <c r="F116" s="121"/>
      <c r="G116" s="120" t="s">
        <v>106</v>
      </c>
      <c r="H116" s="121"/>
      <c r="I116" s="120" t="s">
        <v>106</v>
      </c>
      <c r="J116" s="121"/>
      <c r="K116" s="120" t="s">
        <v>106</v>
      </c>
      <c r="L116" s="121"/>
      <c r="M116" s="120" t="s">
        <v>106</v>
      </c>
      <c r="N116" s="121"/>
      <c r="O116" s="120" t="s">
        <v>106</v>
      </c>
      <c r="P116" s="121"/>
      <c r="Q116" s="120" t="s">
        <v>106</v>
      </c>
      <c r="R116" s="121"/>
      <c r="S116" s="120" t="s">
        <v>106</v>
      </c>
      <c r="T116" s="121"/>
    </row>
    <row r="117" spans="1:21" ht="20.25" customHeight="1" thickBot="1" x14ac:dyDescent="0.25">
      <c r="A117" s="45"/>
      <c r="B117" s="2" t="s">
        <v>18</v>
      </c>
      <c r="C117" s="72"/>
      <c r="D117" s="73"/>
      <c r="E117" s="120" t="s">
        <v>106</v>
      </c>
      <c r="F117" s="121"/>
      <c r="G117" s="160" t="s">
        <v>106</v>
      </c>
      <c r="H117" s="161"/>
      <c r="I117" s="160" t="s">
        <v>106</v>
      </c>
      <c r="J117" s="161"/>
      <c r="K117" s="122" t="s">
        <v>106</v>
      </c>
      <c r="L117" s="123"/>
      <c r="M117" s="168"/>
      <c r="N117" s="161"/>
      <c r="O117" s="122" t="s">
        <v>106</v>
      </c>
      <c r="P117" s="123"/>
      <c r="Q117" s="122" t="s">
        <v>106</v>
      </c>
      <c r="R117" s="123"/>
      <c r="S117" s="122" t="s">
        <v>106</v>
      </c>
      <c r="T117" s="123"/>
    </row>
    <row r="118" spans="1:21" ht="20.25" customHeight="1" thickBot="1" x14ac:dyDescent="0.3">
      <c r="A118" s="152"/>
      <c r="B118" s="6" t="s">
        <v>23</v>
      </c>
      <c r="C118" s="144"/>
      <c r="D118" s="145"/>
      <c r="E118" s="124">
        <f>F26+F41+F53+F93+F110+F113</f>
        <v>54018.5</v>
      </c>
      <c r="F118" s="125"/>
      <c r="G118" s="124">
        <f>H26+H41+H53+H93+H110+H113</f>
        <v>75650</v>
      </c>
      <c r="H118" s="125"/>
      <c r="I118" s="124">
        <f>J26+J41+J53+J93+J110+J113</f>
        <v>122365</v>
      </c>
      <c r="J118" s="125"/>
      <c r="K118" s="134">
        <f>L26+L41+L53+L93+L110+L113</f>
        <v>58462.000000000007</v>
      </c>
      <c r="L118" s="135"/>
      <c r="M118" s="124">
        <f>N26+N41+N53+N93+N110+N113</f>
        <v>47594.090000000004</v>
      </c>
      <c r="N118" s="125"/>
      <c r="O118" s="124">
        <f>P26+P41+P53+P93+P110+P113</f>
        <v>40258</v>
      </c>
      <c r="P118" s="125"/>
      <c r="Q118" s="124">
        <f>R26+R41+R53+R93+R110+R113</f>
        <v>134351</v>
      </c>
      <c r="R118" s="125"/>
      <c r="S118" s="124">
        <f>T26+T41+T53+T93+T110+T113</f>
        <v>49935</v>
      </c>
      <c r="T118" s="125"/>
    </row>
    <row r="119" spans="1:21" ht="20.25" customHeight="1" thickBot="1" x14ac:dyDescent="0.25">
      <c r="A119" s="152"/>
      <c r="B119" s="2" t="s">
        <v>14</v>
      </c>
      <c r="C119" s="144"/>
      <c r="D119" s="145"/>
      <c r="G119" s="110"/>
      <c r="H119" s="111"/>
      <c r="I119" s="110"/>
      <c r="J119" s="111"/>
      <c r="M119" s="110"/>
      <c r="N119" s="111"/>
      <c r="Q119" s="110"/>
      <c r="R119" s="111"/>
      <c r="S119" s="110"/>
      <c r="T119" s="111"/>
    </row>
    <row r="120" spans="1:21" ht="20.25" customHeight="1" thickBot="1" x14ac:dyDescent="0.3">
      <c r="A120" s="152"/>
      <c r="B120" s="3" t="s">
        <v>15</v>
      </c>
      <c r="C120" s="146"/>
      <c r="D120" s="147"/>
      <c r="E120" s="112"/>
      <c r="F120" s="113"/>
      <c r="G120" s="112"/>
      <c r="H120" s="113"/>
      <c r="I120" s="112"/>
      <c r="J120" s="113"/>
      <c r="K120" s="112"/>
      <c r="L120" s="113"/>
      <c r="M120" s="112"/>
      <c r="N120" s="113"/>
      <c r="O120" s="112"/>
      <c r="P120" s="113"/>
      <c r="Q120" s="112"/>
      <c r="R120" s="113"/>
      <c r="S120" s="112"/>
      <c r="T120" s="113"/>
    </row>
    <row r="121" spans="1:21" ht="15" customHeight="1" thickBot="1" x14ac:dyDescent="0.25">
      <c r="A121" s="136" t="s">
        <v>20</v>
      </c>
      <c r="B121" s="132" t="s">
        <v>21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34"/>
      <c r="N121" s="98"/>
      <c r="O121" s="34"/>
      <c r="P121" s="98"/>
      <c r="Q121" s="34"/>
      <c r="R121" s="98"/>
      <c r="S121" s="34"/>
      <c r="T121" s="98"/>
    </row>
    <row r="122" spans="1:21" ht="15" customHeight="1" thickBot="1" x14ac:dyDescent="0.25">
      <c r="A122" s="136"/>
      <c r="B122" s="42" t="s">
        <v>9</v>
      </c>
      <c r="C122" s="22" t="s">
        <v>144</v>
      </c>
      <c r="D122" s="126" t="s">
        <v>26</v>
      </c>
      <c r="E122" s="127"/>
      <c r="F122" s="127"/>
      <c r="G122" s="127"/>
      <c r="H122" s="127"/>
      <c r="I122" s="127"/>
      <c r="J122" s="127"/>
      <c r="K122" s="127"/>
      <c r="L122" s="127"/>
      <c r="N122" s="35"/>
      <c r="P122" s="35"/>
      <c r="R122" s="35"/>
      <c r="T122" s="35"/>
    </row>
    <row r="123" spans="1:21" ht="15" customHeight="1" thickBot="1" x14ac:dyDescent="0.25">
      <c r="A123" s="136"/>
      <c r="B123" s="42" t="s">
        <v>10</v>
      </c>
      <c r="C123" s="22" t="s">
        <v>144</v>
      </c>
      <c r="D123" s="126" t="s">
        <v>27</v>
      </c>
      <c r="E123" s="127"/>
      <c r="F123" s="127"/>
      <c r="G123" s="127"/>
      <c r="H123" s="127"/>
      <c r="I123" s="127"/>
      <c r="J123" s="127"/>
      <c r="K123" s="127"/>
      <c r="L123" s="127"/>
      <c r="N123" s="35"/>
      <c r="P123" s="35"/>
      <c r="R123" s="35"/>
      <c r="T123" s="35"/>
    </row>
    <row r="124" spans="1:21" ht="9" customHeight="1" thickBot="1" x14ac:dyDescent="0.25">
      <c r="A124" s="137"/>
      <c r="B124" s="128"/>
      <c r="C124" s="129"/>
      <c r="D124" s="130"/>
      <c r="E124" s="130"/>
      <c r="F124" s="130"/>
      <c r="G124" s="130"/>
      <c r="H124" s="130"/>
      <c r="I124" s="130"/>
      <c r="J124" s="130"/>
      <c r="K124" s="130"/>
      <c r="L124" s="131"/>
      <c r="M124" s="114"/>
      <c r="N124" s="115"/>
      <c r="O124" s="114"/>
      <c r="P124" s="115"/>
      <c r="Q124" s="114"/>
      <c r="R124" s="115"/>
      <c r="S124" s="114"/>
      <c r="T124" s="115"/>
    </row>
    <row r="128" spans="1:21" x14ac:dyDescent="0.2">
      <c r="F128" s="15"/>
    </row>
    <row r="131" spans="8:8" x14ac:dyDescent="0.2">
      <c r="H131" s="15"/>
    </row>
  </sheetData>
  <mergeCells count="82">
    <mergeCell ref="Q120:R120"/>
    <mergeCell ref="Q124:R124"/>
    <mergeCell ref="A113:D113"/>
    <mergeCell ref="Q4:R4"/>
    <mergeCell ref="Q115:R115"/>
    <mergeCell ref="Q116:R116"/>
    <mergeCell ref="Q117:R117"/>
    <mergeCell ref="Q118:R118"/>
    <mergeCell ref="M120:N120"/>
    <mergeCell ref="M124:N124"/>
    <mergeCell ref="O4:P4"/>
    <mergeCell ref="O115:P115"/>
    <mergeCell ref="O116:P116"/>
    <mergeCell ref="O117:P117"/>
    <mergeCell ref="O118:P118"/>
    <mergeCell ref="Q119:R119"/>
    <mergeCell ref="O120:P120"/>
    <mergeCell ref="O124:P124"/>
    <mergeCell ref="M4:N4"/>
    <mergeCell ref="M115:N115"/>
    <mergeCell ref="M116:N116"/>
    <mergeCell ref="M117:N117"/>
    <mergeCell ref="M118:N118"/>
    <mergeCell ref="M119:N119"/>
    <mergeCell ref="A109:D109"/>
    <mergeCell ref="A41:D41"/>
    <mergeCell ref="A26:D26"/>
    <mergeCell ref="A53:D53"/>
    <mergeCell ref="G115:H115"/>
    <mergeCell ref="A110:D110"/>
    <mergeCell ref="I115:J115"/>
    <mergeCell ref="K115:L115"/>
    <mergeCell ref="G117:H117"/>
    <mergeCell ref="G116:H116"/>
    <mergeCell ref="I117:J117"/>
    <mergeCell ref="K117:L117"/>
    <mergeCell ref="I116:J116"/>
    <mergeCell ref="K116:L116"/>
    <mergeCell ref="G1:L1"/>
    <mergeCell ref="G2:L2"/>
    <mergeCell ref="G3:L3"/>
    <mergeCell ref="G4:H4"/>
    <mergeCell ref="I4:J4"/>
    <mergeCell ref="K4:L4"/>
    <mergeCell ref="A121:A124"/>
    <mergeCell ref="E1:F1"/>
    <mergeCell ref="E2:F2"/>
    <mergeCell ref="E3:F3"/>
    <mergeCell ref="C2:D3"/>
    <mergeCell ref="C4:D4"/>
    <mergeCell ref="C119:D119"/>
    <mergeCell ref="C120:D120"/>
    <mergeCell ref="C118:D118"/>
    <mergeCell ref="A1:D1"/>
    <mergeCell ref="E4:F4"/>
    <mergeCell ref="A118:A120"/>
    <mergeCell ref="E115:F115"/>
    <mergeCell ref="E117:F117"/>
    <mergeCell ref="E116:F116"/>
    <mergeCell ref="A93:D93"/>
    <mergeCell ref="D122:L122"/>
    <mergeCell ref="D123:L123"/>
    <mergeCell ref="B124:L124"/>
    <mergeCell ref="B121:L121"/>
    <mergeCell ref="E118:F118"/>
    <mergeCell ref="G119:H119"/>
    <mergeCell ref="E120:F120"/>
    <mergeCell ref="G120:H120"/>
    <mergeCell ref="G118:H118"/>
    <mergeCell ref="I119:J119"/>
    <mergeCell ref="I118:J118"/>
    <mergeCell ref="I120:J120"/>
    <mergeCell ref="K118:L118"/>
    <mergeCell ref="K120:L120"/>
    <mergeCell ref="S119:T119"/>
    <mergeCell ref="S120:T120"/>
    <mergeCell ref="S124:T124"/>
    <mergeCell ref="S4:T4"/>
    <mergeCell ref="S115:T115"/>
    <mergeCell ref="S116:T116"/>
    <mergeCell ref="S117:T117"/>
    <mergeCell ref="S118:T118"/>
  </mergeCells>
  <phoneticPr fontId="0" type="noConversion"/>
  <printOptions gridLines="1"/>
  <pageMargins left="0.7" right="0.7" top="0.75" bottom="0.75" header="0.3" footer="0.3"/>
  <pageSetup scale="55" fitToHeight="0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zoomScale="55" zoomScaleNormal="55" workbookViewId="0">
      <selection activeCell="H18" sqref="H18"/>
    </sheetView>
  </sheetViews>
  <sheetFormatPr defaultRowHeight="12.75" x14ac:dyDescent="0.2"/>
  <cols>
    <col min="1" max="1" width="8.7109375" style="14" bestFit="1" customWidth="1"/>
    <col min="2" max="2" width="83.85546875" style="14" customWidth="1"/>
    <col min="3" max="3" width="10.5703125" style="14" customWidth="1"/>
    <col min="4" max="4" width="10" style="14" customWidth="1"/>
    <col min="5" max="5" width="7.7109375" style="14" customWidth="1"/>
    <col min="6" max="6" width="12.7109375" style="14" customWidth="1"/>
    <col min="7" max="7" width="7.7109375" style="14" customWidth="1"/>
    <col min="8" max="8" width="12.7109375" style="14" customWidth="1"/>
    <col min="9" max="9" width="7.7109375" style="14" customWidth="1"/>
    <col min="10" max="10" width="12.7109375" style="14" customWidth="1"/>
    <col min="11" max="11" width="7.7109375" style="14" customWidth="1"/>
    <col min="12" max="12" width="12.7109375" style="14" customWidth="1"/>
    <col min="13" max="13" width="7.7109375" style="14" customWidth="1"/>
    <col min="14" max="14" width="12.7109375" style="14" customWidth="1"/>
    <col min="15" max="15" width="7.7109375" style="14" customWidth="1"/>
    <col min="16" max="16" width="12.7109375" style="14" customWidth="1"/>
    <col min="17" max="16384" width="9.140625" style="14"/>
  </cols>
  <sheetData>
    <row r="1" spans="1:16" ht="20.25" customHeight="1" x14ac:dyDescent="0.3">
      <c r="A1" s="148" t="s">
        <v>0</v>
      </c>
      <c r="B1" s="149"/>
      <c r="C1" s="149"/>
      <c r="D1" s="149"/>
      <c r="E1" s="183" t="s">
        <v>13</v>
      </c>
      <c r="F1" s="183"/>
      <c r="G1" s="157"/>
      <c r="H1" s="157"/>
      <c r="I1" s="157"/>
      <c r="J1" s="157"/>
      <c r="K1" s="157"/>
      <c r="L1" s="157"/>
      <c r="M1" s="179"/>
      <c r="N1" s="179"/>
      <c r="O1" s="179"/>
      <c r="P1" s="180"/>
    </row>
    <row r="2" spans="1:16" ht="20.25" customHeight="1" thickBot="1" x14ac:dyDescent="0.3">
      <c r="A2" s="64"/>
      <c r="B2" s="65" t="s">
        <v>1</v>
      </c>
      <c r="C2" s="141"/>
      <c r="D2" s="141"/>
      <c r="E2" s="184" t="s">
        <v>28</v>
      </c>
      <c r="F2" s="184"/>
      <c r="G2" s="158"/>
      <c r="H2" s="158"/>
      <c r="I2" s="158"/>
      <c r="J2" s="158"/>
      <c r="K2" s="158"/>
      <c r="L2" s="158"/>
      <c r="M2" s="158"/>
      <c r="N2" s="158"/>
      <c r="P2" s="35"/>
    </row>
    <row r="3" spans="1:16" ht="20.25" customHeight="1" thickBot="1" x14ac:dyDescent="0.3">
      <c r="A3" s="5" t="s">
        <v>11</v>
      </c>
      <c r="B3" s="4" t="s">
        <v>22</v>
      </c>
      <c r="C3" s="141"/>
      <c r="D3" s="141"/>
      <c r="E3" s="185" t="s">
        <v>29</v>
      </c>
      <c r="F3" s="185"/>
      <c r="G3" s="159"/>
      <c r="H3" s="159"/>
      <c r="I3" s="159"/>
      <c r="J3" s="159"/>
      <c r="K3" s="159"/>
      <c r="L3" s="159"/>
      <c r="M3" s="159"/>
      <c r="N3" s="159"/>
      <c r="P3" s="35"/>
    </row>
    <row r="4" spans="1:16" ht="28.5" customHeight="1" thickBot="1" x14ac:dyDescent="0.25">
      <c r="A4" s="7" t="s">
        <v>12</v>
      </c>
      <c r="B4" s="8" t="s">
        <v>17</v>
      </c>
      <c r="C4" s="142"/>
      <c r="D4" s="143"/>
      <c r="E4" s="181"/>
      <c r="F4" s="182"/>
      <c r="G4" s="116"/>
      <c r="H4" s="117"/>
      <c r="I4" s="116"/>
      <c r="J4" s="117"/>
      <c r="K4" s="116"/>
      <c r="L4" s="117"/>
      <c r="M4" s="116"/>
      <c r="N4" s="117"/>
      <c r="O4" s="116"/>
      <c r="P4" s="117"/>
    </row>
    <row r="5" spans="1:16" ht="33" customHeight="1" thickBot="1" x14ac:dyDescent="0.25">
      <c r="A5" s="11" t="s">
        <v>24</v>
      </c>
      <c r="B5" s="11" t="s">
        <v>2</v>
      </c>
      <c r="C5" s="12" t="s">
        <v>3</v>
      </c>
      <c r="D5" s="13" t="s">
        <v>4</v>
      </c>
      <c r="E5" s="9" t="s">
        <v>5</v>
      </c>
      <c r="F5" s="13" t="s">
        <v>6</v>
      </c>
      <c r="G5" s="9" t="s">
        <v>5</v>
      </c>
      <c r="H5" s="10" t="s">
        <v>6</v>
      </c>
      <c r="I5" s="9" t="s">
        <v>5</v>
      </c>
      <c r="J5" s="10" t="s">
        <v>6</v>
      </c>
      <c r="K5" s="9" t="s">
        <v>5</v>
      </c>
      <c r="L5" s="10" t="s">
        <v>6</v>
      </c>
      <c r="M5" s="9" t="s">
        <v>5</v>
      </c>
      <c r="N5" s="13" t="s">
        <v>6</v>
      </c>
      <c r="O5" s="9" t="s">
        <v>5</v>
      </c>
      <c r="P5" s="13" t="s">
        <v>6</v>
      </c>
    </row>
    <row r="6" spans="1:16" ht="36" customHeight="1" x14ac:dyDescent="0.2">
      <c r="A6" s="23">
        <v>1</v>
      </c>
      <c r="B6" s="36"/>
      <c r="C6" s="37"/>
      <c r="D6" s="38"/>
      <c r="E6" s="24"/>
      <c r="F6" s="26"/>
      <c r="G6" s="24"/>
      <c r="H6" s="26"/>
      <c r="I6" s="24"/>
      <c r="J6" s="30"/>
      <c r="K6" s="24"/>
      <c r="L6" s="26"/>
      <c r="M6" s="24"/>
      <c r="N6" s="30"/>
      <c r="O6" s="24"/>
      <c r="P6" s="30"/>
    </row>
    <row r="7" spans="1:16" ht="36" customHeight="1" x14ac:dyDescent="0.2">
      <c r="A7" s="32">
        <v>2</v>
      </c>
      <c r="B7" s="39"/>
      <c r="C7" s="40"/>
      <c r="D7" s="41"/>
      <c r="E7" s="25"/>
      <c r="F7" s="27"/>
      <c r="G7" s="25"/>
      <c r="H7" s="27"/>
      <c r="I7" s="29"/>
      <c r="J7" s="31"/>
      <c r="K7" s="25"/>
      <c r="L7" s="27"/>
      <c r="M7" s="25"/>
      <c r="N7" s="31"/>
      <c r="O7" s="25"/>
      <c r="P7" s="31"/>
    </row>
    <row r="8" spans="1:16" ht="36" customHeight="1" x14ac:dyDescent="0.2">
      <c r="A8" s="32">
        <v>3</v>
      </c>
      <c r="B8" s="39"/>
      <c r="C8" s="40"/>
      <c r="D8" s="41"/>
      <c r="E8" s="25"/>
      <c r="F8" s="27"/>
      <c r="G8" s="25"/>
      <c r="H8" s="27"/>
      <c r="I8" s="25"/>
      <c r="J8" s="31"/>
      <c r="K8" s="25"/>
      <c r="L8" s="27"/>
      <c r="M8" s="25"/>
      <c r="N8" s="31"/>
      <c r="O8" s="25"/>
      <c r="P8" s="31"/>
    </row>
    <row r="9" spans="1:16" ht="36" customHeight="1" x14ac:dyDescent="0.2">
      <c r="A9" s="32">
        <v>4</v>
      </c>
      <c r="B9" s="39"/>
      <c r="C9" s="40"/>
      <c r="D9" s="41"/>
      <c r="E9" s="25"/>
      <c r="F9" s="27"/>
      <c r="G9" s="25"/>
      <c r="H9" s="27"/>
      <c r="I9" s="25"/>
      <c r="J9" s="31"/>
      <c r="K9" s="25"/>
      <c r="L9" s="27"/>
      <c r="M9" s="25"/>
      <c r="N9" s="31"/>
      <c r="O9" s="25"/>
      <c r="P9" s="31"/>
    </row>
    <row r="10" spans="1:16" ht="36" customHeight="1" x14ac:dyDescent="0.2">
      <c r="A10" s="32">
        <v>5</v>
      </c>
      <c r="B10" s="39"/>
      <c r="C10" s="40"/>
      <c r="D10" s="41"/>
      <c r="E10" s="25"/>
      <c r="F10" s="27"/>
      <c r="G10" s="25"/>
      <c r="H10" s="27"/>
      <c r="I10" s="25"/>
      <c r="J10" s="31"/>
      <c r="K10" s="29"/>
      <c r="L10" s="27"/>
      <c r="M10" s="25"/>
      <c r="N10" s="31"/>
      <c r="O10" s="25"/>
      <c r="P10" s="31"/>
    </row>
    <row r="11" spans="1:16" ht="36" customHeight="1" x14ac:dyDescent="0.2">
      <c r="A11" s="32">
        <v>6</v>
      </c>
      <c r="B11" s="39"/>
      <c r="C11" s="40"/>
      <c r="D11" s="41"/>
      <c r="E11" s="25"/>
      <c r="F11" s="27"/>
      <c r="G11" s="25"/>
      <c r="H11" s="27"/>
      <c r="I11" s="25"/>
      <c r="J11" s="31"/>
      <c r="K11" s="25"/>
      <c r="L11" s="27"/>
      <c r="M11" s="25"/>
      <c r="N11" s="31"/>
      <c r="O11" s="25"/>
      <c r="P11" s="31"/>
    </row>
    <row r="12" spans="1:16" ht="36" customHeight="1" x14ac:dyDescent="0.2">
      <c r="A12" s="33">
        <v>7</v>
      </c>
      <c r="B12" s="39"/>
      <c r="C12" s="40"/>
      <c r="D12" s="41"/>
      <c r="E12" s="29"/>
      <c r="F12" s="27"/>
      <c r="G12" s="25"/>
      <c r="H12" s="27"/>
      <c r="I12" s="25"/>
      <c r="J12" s="31"/>
      <c r="K12" s="25"/>
      <c r="L12" s="27"/>
      <c r="M12" s="25"/>
      <c r="N12" s="31"/>
      <c r="O12" s="25"/>
      <c r="P12" s="31"/>
    </row>
    <row r="13" spans="1:16" ht="36" customHeight="1" x14ac:dyDescent="0.2">
      <c r="A13" s="33">
        <v>8</v>
      </c>
      <c r="B13" s="39"/>
      <c r="C13" s="40"/>
      <c r="D13" s="41"/>
      <c r="E13" s="25"/>
      <c r="F13" s="27"/>
      <c r="G13" s="25"/>
      <c r="H13" s="27"/>
      <c r="I13" s="25"/>
      <c r="J13" s="31"/>
      <c r="K13" s="25"/>
      <c r="L13" s="27"/>
      <c r="M13" s="25"/>
      <c r="N13" s="31"/>
      <c r="O13" s="25"/>
      <c r="P13" s="31"/>
    </row>
    <row r="14" spans="1:16" ht="36" customHeight="1" x14ac:dyDescent="0.2">
      <c r="A14" s="33">
        <v>9</v>
      </c>
      <c r="B14" s="39"/>
      <c r="C14" s="40"/>
      <c r="D14" s="41"/>
      <c r="E14" s="25"/>
      <c r="F14" s="27"/>
      <c r="G14" s="25"/>
      <c r="H14" s="27"/>
      <c r="I14" s="25"/>
      <c r="J14" s="31"/>
      <c r="K14" s="25"/>
      <c r="L14" s="27"/>
      <c r="M14" s="25"/>
      <c r="N14" s="31"/>
      <c r="O14" s="25"/>
      <c r="P14" s="31"/>
    </row>
    <row r="15" spans="1:16" ht="36" customHeight="1" x14ac:dyDescent="0.2">
      <c r="A15" s="32">
        <v>10</v>
      </c>
      <c r="B15" s="43"/>
      <c r="C15" s="40"/>
      <c r="D15" s="41"/>
      <c r="E15" s="25"/>
      <c r="F15" s="27"/>
      <c r="G15" s="44"/>
      <c r="H15" s="27"/>
      <c r="I15" s="44"/>
      <c r="J15" s="31"/>
      <c r="K15" s="44"/>
      <c r="L15" s="27"/>
      <c r="M15" s="44"/>
      <c r="N15" s="31"/>
      <c r="O15" s="44"/>
      <c r="P15" s="31"/>
    </row>
    <row r="16" spans="1:16" ht="36" customHeight="1" x14ac:dyDescent="0.2">
      <c r="A16" s="33">
        <v>11</v>
      </c>
      <c r="B16" s="39"/>
      <c r="C16" s="40"/>
      <c r="D16" s="41"/>
      <c r="E16" s="25"/>
      <c r="F16" s="27"/>
      <c r="G16" s="44"/>
      <c r="H16" s="27"/>
      <c r="I16" s="44"/>
      <c r="J16" s="31"/>
      <c r="K16" s="44"/>
      <c r="L16" s="27"/>
      <c r="M16" s="44"/>
      <c r="N16" s="31"/>
      <c r="O16" s="44"/>
      <c r="P16" s="31"/>
    </row>
    <row r="17" spans="1:16" ht="36" customHeight="1" x14ac:dyDescent="0.2">
      <c r="A17" s="45">
        <v>12</v>
      </c>
      <c r="B17" s="39"/>
      <c r="C17" s="40"/>
      <c r="D17" s="41"/>
      <c r="E17" s="25"/>
      <c r="F17" s="27"/>
      <c r="G17" s="25"/>
      <c r="H17" s="27"/>
      <c r="I17" s="25"/>
      <c r="J17" s="31"/>
      <c r="K17" s="25"/>
      <c r="L17" s="27"/>
      <c r="M17" s="25"/>
      <c r="N17" s="31"/>
      <c r="O17" s="25"/>
      <c r="P17" s="31"/>
    </row>
    <row r="18" spans="1:16" ht="36" customHeight="1" x14ac:dyDescent="0.2">
      <c r="A18" s="32">
        <v>13</v>
      </c>
      <c r="B18" s="39"/>
      <c r="C18" s="40"/>
      <c r="D18" s="41"/>
      <c r="E18" s="29"/>
      <c r="F18" s="27"/>
      <c r="G18" s="44"/>
      <c r="H18" s="27"/>
      <c r="I18" s="25"/>
      <c r="J18" s="31"/>
      <c r="K18" s="25"/>
      <c r="L18" s="27"/>
      <c r="M18" s="25"/>
      <c r="N18" s="31"/>
      <c r="O18" s="25"/>
      <c r="P18" s="31"/>
    </row>
    <row r="19" spans="1:16" ht="36" customHeight="1" x14ac:dyDescent="0.2">
      <c r="A19" s="32">
        <v>14</v>
      </c>
      <c r="B19" s="39"/>
      <c r="C19" s="40"/>
      <c r="D19" s="41"/>
      <c r="E19" s="29"/>
      <c r="F19" s="27"/>
      <c r="G19" s="25"/>
      <c r="H19" s="27"/>
      <c r="I19" s="25"/>
      <c r="J19" s="31"/>
      <c r="K19" s="25"/>
      <c r="L19" s="27"/>
      <c r="M19" s="25"/>
      <c r="N19" s="31"/>
      <c r="O19" s="25"/>
      <c r="P19" s="31"/>
    </row>
    <row r="20" spans="1:16" ht="36" customHeight="1" thickBot="1" x14ac:dyDescent="0.25">
      <c r="A20" s="63">
        <v>15</v>
      </c>
      <c r="B20" s="39"/>
      <c r="C20" s="40"/>
      <c r="D20" s="41"/>
      <c r="E20" s="29"/>
      <c r="F20" s="27"/>
      <c r="G20" s="25"/>
      <c r="H20" s="27"/>
      <c r="I20" s="25"/>
      <c r="J20" s="31"/>
      <c r="K20" s="25"/>
      <c r="L20" s="27"/>
      <c r="M20" s="25"/>
      <c r="N20" s="31"/>
      <c r="O20" s="25"/>
      <c r="P20" s="31"/>
    </row>
    <row r="21" spans="1:16" ht="18" customHeight="1" x14ac:dyDescent="0.2">
      <c r="A21" s="45"/>
      <c r="B21" s="62" t="s">
        <v>25</v>
      </c>
      <c r="C21" s="16"/>
      <c r="D21" s="17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6"/>
      <c r="P21" s="177"/>
    </row>
    <row r="22" spans="1:16" ht="18" customHeight="1" x14ac:dyDescent="0.2">
      <c r="A22" s="152"/>
      <c r="B22" s="1" t="s">
        <v>8</v>
      </c>
      <c r="C22" s="18"/>
      <c r="D22" s="19"/>
      <c r="E22" s="153"/>
      <c r="F22" s="178"/>
      <c r="G22" s="153"/>
      <c r="H22" s="178"/>
      <c r="I22" s="153"/>
      <c r="J22" s="178"/>
      <c r="K22" s="153"/>
      <c r="L22" s="178"/>
      <c r="M22" s="153"/>
      <c r="N22" s="178"/>
      <c r="O22" s="153"/>
      <c r="P22" s="178"/>
    </row>
    <row r="23" spans="1:16" ht="18" customHeight="1" x14ac:dyDescent="0.2">
      <c r="A23" s="152"/>
      <c r="B23" s="1" t="s">
        <v>7</v>
      </c>
      <c r="C23" s="18"/>
      <c r="D23" s="19"/>
      <c r="E23" s="153"/>
      <c r="F23" s="178"/>
      <c r="G23" s="153"/>
      <c r="H23" s="178"/>
      <c r="I23" s="153"/>
      <c r="J23" s="178"/>
      <c r="K23" s="153"/>
      <c r="L23" s="178"/>
      <c r="M23" s="153"/>
      <c r="N23" s="178"/>
      <c r="O23" s="153"/>
      <c r="P23" s="178"/>
    </row>
    <row r="24" spans="1:16" ht="18" customHeight="1" x14ac:dyDescent="0.2">
      <c r="A24" s="152"/>
      <c r="B24" s="1" t="s">
        <v>18</v>
      </c>
      <c r="C24" s="18"/>
      <c r="D24" s="19"/>
      <c r="E24" s="153"/>
      <c r="F24" s="178"/>
      <c r="G24" s="153"/>
      <c r="H24" s="178"/>
      <c r="I24" s="153"/>
      <c r="J24" s="178"/>
      <c r="K24" s="153"/>
      <c r="L24" s="178"/>
      <c r="M24" s="153"/>
      <c r="N24" s="178"/>
      <c r="O24" s="153"/>
      <c r="P24" s="178"/>
    </row>
    <row r="25" spans="1:16" ht="18" customHeight="1" thickBot="1" x14ac:dyDescent="0.25">
      <c r="A25" s="152"/>
      <c r="B25" s="2" t="s">
        <v>19</v>
      </c>
      <c r="C25" s="20"/>
      <c r="D25" s="21"/>
      <c r="E25" s="174"/>
      <c r="F25" s="175"/>
      <c r="G25" s="174"/>
      <c r="H25" s="175"/>
      <c r="I25" s="174"/>
      <c r="J25" s="175"/>
      <c r="K25" s="174"/>
      <c r="L25" s="175"/>
      <c r="M25" s="174"/>
      <c r="N25" s="175"/>
      <c r="O25" s="174"/>
      <c r="P25" s="175"/>
    </row>
    <row r="26" spans="1:16" ht="20.25" customHeight="1" thickBot="1" x14ac:dyDescent="0.3">
      <c r="A26" s="152"/>
      <c r="B26" s="6" t="s">
        <v>23</v>
      </c>
      <c r="C26" s="144"/>
      <c r="D26" s="145"/>
      <c r="E26" s="112"/>
      <c r="F26" s="113"/>
      <c r="G26" s="112"/>
      <c r="H26" s="113"/>
      <c r="I26" s="112"/>
      <c r="J26" s="113"/>
      <c r="K26" s="112"/>
      <c r="L26" s="113"/>
      <c r="M26" s="112"/>
      <c r="N26" s="113"/>
      <c r="O26" s="112"/>
      <c r="P26" s="113"/>
    </row>
    <row r="27" spans="1:16" ht="20.25" customHeight="1" thickBot="1" x14ac:dyDescent="0.25">
      <c r="A27" s="152"/>
      <c r="B27" s="46" t="s">
        <v>14</v>
      </c>
      <c r="C27" s="144"/>
      <c r="D27" s="145"/>
      <c r="E27" s="112"/>
      <c r="F27" s="113"/>
      <c r="G27" s="112"/>
      <c r="H27" s="113"/>
      <c r="I27" s="112"/>
      <c r="J27" s="113"/>
      <c r="K27" s="112"/>
      <c r="L27" s="113"/>
      <c r="M27" s="112"/>
      <c r="N27" s="113"/>
      <c r="O27" s="112"/>
      <c r="P27" s="113"/>
    </row>
    <row r="28" spans="1:16" ht="20.25" customHeight="1" thickBot="1" x14ac:dyDescent="0.3">
      <c r="A28" s="152"/>
      <c r="B28" s="3" t="s">
        <v>15</v>
      </c>
      <c r="C28" s="146"/>
      <c r="D28" s="147"/>
      <c r="E28" s="112"/>
      <c r="F28" s="113"/>
      <c r="G28" s="112"/>
      <c r="H28" s="113"/>
      <c r="I28" s="112"/>
      <c r="J28" s="113"/>
      <c r="K28" s="112"/>
      <c r="L28" s="113"/>
      <c r="M28" s="112"/>
      <c r="N28" s="113"/>
      <c r="O28" s="112"/>
      <c r="P28" s="113"/>
    </row>
    <row r="29" spans="1:16" ht="15" customHeight="1" thickBot="1" x14ac:dyDescent="0.25">
      <c r="A29" s="136" t="s">
        <v>20</v>
      </c>
      <c r="B29" s="47" t="s">
        <v>21</v>
      </c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34"/>
      <c r="P29" s="35"/>
    </row>
    <row r="30" spans="1:16" ht="15" customHeight="1" thickBot="1" x14ac:dyDescent="0.25">
      <c r="A30" s="136"/>
      <c r="B30" s="50" t="s">
        <v>9</v>
      </c>
      <c r="C30" s="51"/>
      <c r="D30" s="52"/>
      <c r="E30" s="53"/>
      <c r="F30" s="53"/>
      <c r="G30" s="53"/>
      <c r="H30" s="53"/>
      <c r="I30" s="172" t="s">
        <v>26</v>
      </c>
      <c r="J30" s="172"/>
      <c r="K30" s="172"/>
      <c r="L30" s="172"/>
      <c r="M30" s="172"/>
      <c r="N30" s="172"/>
      <c r="O30" s="172"/>
      <c r="P30" s="173"/>
    </row>
    <row r="31" spans="1:16" ht="15" customHeight="1" thickBot="1" x14ac:dyDescent="0.25">
      <c r="A31" s="136"/>
      <c r="B31" s="54" t="s">
        <v>10</v>
      </c>
      <c r="C31" s="22"/>
      <c r="D31" s="52"/>
      <c r="E31" s="53"/>
      <c r="F31" s="53"/>
      <c r="G31" s="53"/>
      <c r="H31" s="53"/>
      <c r="I31" s="172" t="s">
        <v>30</v>
      </c>
      <c r="J31" s="172"/>
      <c r="K31" s="172"/>
      <c r="L31" s="172"/>
      <c r="M31" s="172"/>
      <c r="N31" s="172"/>
      <c r="O31" s="172"/>
      <c r="P31" s="173"/>
    </row>
    <row r="32" spans="1:16" ht="15" customHeight="1" thickBot="1" x14ac:dyDescent="0.25">
      <c r="A32" s="55"/>
      <c r="B32" s="56"/>
      <c r="C32" s="57"/>
      <c r="D32" s="58"/>
      <c r="E32" s="59"/>
      <c r="F32" s="59"/>
      <c r="G32" s="59"/>
      <c r="H32" s="59"/>
      <c r="I32" s="60"/>
      <c r="J32" s="60"/>
      <c r="K32" s="60"/>
      <c r="L32" s="60"/>
      <c r="M32" s="60"/>
      <c r="N32" s="60"/>
      <c r="O32" s="60"/>
      <c r="P32" s="61"/>
    </row>
  </sheetData>
  <mergeCells count="72">
    <mergeCell ref="A1:D1"/>
    <mergeCell ref="E1:F1"/>
    <mergeCell ref="C2:D3"/>
    <mergeCell ref="E2:F2"/>
    <mergeCell ref="G2:N2"/>
    <mergeCell ref="E3:F3"/>
    <mergeCell ref="G3:N3"/>
    <mergeCell ref="G21:H21"/>
    <mergeCell ref="I21:J21"/>
    <mergeCell ref="K21:L21"/>
    <mergeCell ref="M21:N21"/>
    <mergeCell ref="C4:D4"/>
    <mergeCell ref="E4:F4"/>
    <mergeCell ref="G4:H4"/>
    <mergeCell ref="I4:J4"/>
    <mergeCell ref="E21:F21"/>
    <mergeCell ref="M4:N4"/>
    <mergeCell ref="O1:P1"/>
    <mergeCell ref="K4:L4"/>
    <mergeCell ref="O4:P4"/>
    <mergeCell ref="G1:L1"/>
    <mergeCell ref="M1:N1"/>
    <mergeCell ref="M27:N27"/>
    <mergeCell ref="O22:P22"/>
    <mergeCell ref="I23:J23"/>
    <mergeCell ref="K23:L23"/>
    <mergeCell ref="M22:N22"/>
    <mergeCell ref="M23:N23"/>
    <mergeCell ref="O23:P23"/>
    <mergeCell ref="O24:P24"/>
    <mergeCell ref="M25:N25"/>
    <mergeCell ref="M24:N24"/>
    <mergeCell ref="K22:L22"/>
    <mergeCell ref="K24:L24"/>
    <mergeCell ref="E26:F26"/>
    <mergeCell ref="G25:H25"/>
    <mergeCell ref="I25:J25"/>
    <mergeCell ref="K25:L25"/>
    <mergeCell ref="I27:J27"/>
    <mergeCell ref="K27:L27"/>
    <mergeCell ref="O21:P21"/>
    <mergeCell ref="M28:N28"/>
    <mergeCell ref="O28:P28"/>
    <mergeCell ref="E24:F24"/>
    <mergeCell ref="A22:A28"/>
    <mergeCell ref="E22:F22"/>
    <mergeCell ref="G22:H22"/>
    <mergeCell ref="I22:J22"/>
    <mergeCell ref="E23:F23"/>
    <mergeCell ref="G23:H23"/>
    <mergeCell ref="G24:H24"/>
    <mergeCell ref="I24:J24"/>
    <mergeCell ref="C28:D28"/>
    <mergeCell ref="E28:F28"/>
    <mergeCell ref="G28:H28"/>
    <mergeCell ref="I28:J28"/>
    <mergeCell ref="A29:A31"/>
    <mergeCell ref="I30:P30"/>
    <mergeCell ref="I31:P31"/>
    <mergeCell ref="O27:P27"/>
    <mergeCell ref="O25:P25"/>
    <mergeCell ref="C26:D26"/>
    <mergeCell ref="G26:H26"/>
    <mergeCell ref="I26:J26"/>
    <mergeCell ref="K26:L26"/>
    <mergeCell ref="M26:N26"/>
    <mergeCell ref="O26:P26"/>
    <mergeCell ref="C27:D27"/>
    <mergeCell ref="E27:F27"/>
    <mergeCell ref="K28:L28"/>
    <mergeCell ref="G27:H27"/>
    <mergeCell ref="E25:F25"/>
  </mergeCells>
  <printOptions verticalCentered="1"/>
  <pageMargins left="0.75" right="0.7" top="0" bottom="0" header="0.3" footer="0.3"/>
  <pageSetup paperSize="17" scale="85" orientation="landscape" r:id="rId1"/>
  <headerFooter>
    <oddFooter>&amp;RRevision 11/10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B970-073B-401E-A6CE-8820298E1B31}">
  <sheetPr>
    <pageSetUpPr fitToPage="1"/>
  </sheetPr>
  <dimension ref="A1:U131"/>
  <sheetViews>
    <sheetView tabSelected="1" zoomScaleNormal="100" zoomScalePageLayoutView="60" workbookViewId="0">
      <pane ySplit="5" topLeftCell="A99" activePane="bottomLeft" state="frozen"/>
      <selection pane="bottomLeft" activeCell="O118" sqref="O118:P118"/>
    </sheetView>
  </sheetViews>
  <sheetFormatPr defaultRowHeight="12.75" x14ac:dyDescent="0.2"/>
  <cols>
    <col min="1" max="1" width="9" style="14" customWidth="1"/>
    <col min="2" max="2" width="40.5703125" style="14" customWidth="1"/>
    <col min="3" max="4" width="7.7109375" style="14" customWidth="1"/>
    <col min="5" max="5" width="7.28515625" style="14" customWidth="1"/>
    <col min="6" max="6" width="12.7109375" style="14" customWidth="1"/>
    <col min="7" max="7" width="7.28515625" style="14" customWidth="1"/>
    <col min="8" max="8" width="12.7109375" style="14" customWidth="1"/>
    <col min="9" max="9" width="7.28515625" style="14" customWidth="1"/>
    <col min="10" max="10" width="12.7109375" style="14" customWidth="1"/>
    <col min="11" max="11" width="7.28515625" style="14" customWidth="1"/>
    <col min="12" max="12" width="12.7109375" style="14" customWidth="1"/>
    <col min="13" max="13" width="7.42578125" style="14" customWidth="1"/>
    <col min="14" max="14" width="12.5703125" style="14" customWidth="1"/>
    <col min="15" max="15" width="7.42578125" style="14" customWidth="1"/>
    <col min="16" max="16" width="12.5703125" style="14" customWidth="1"/>
    <col min="17" max="17" width="7.42578125" style="14" customWidth="1"/>
    <col min="18" max="18" width="12.5703125" style="14" customWidth="1"/>
    <col min="19" max="19" width="6.28515625" style="14" bestFit="1" customWidth="1"/>
    <col min="20" max="20" width="12.7109375" style="14" customWidth="1"/>
    <col min="21" max="16384" width="9.140625" style="14"/>
  </cols>
  <sheetData>
    <row r="1" spans="1:21" ht="20.25" customHeight="1" x14ac:dyDescent="0.3">
      <c r="A1" s="148" t="s">
        <v>0</v>
      </c>
      <c r="B1" s="149"/>
      <c r="C1" s="149"/>
      <c r="D1" s="149"/>
      <c r="E1" s="138" t="s">
        <v>13</v>
      </c>
      <c r="F1" s="138"/>
      <c r="G1" s="157" t="s">
        <v>116</v>
      </c>
      <c r="H1" s="157"/>
      <c r="I1" s="157"/>
      <c r="J1" s="157"/>
      <c r="K1" s="157"/>
      <c r="L1" s="157"/>
    </row>
    <row r="2" spans="1:21" ht="20.25" customHeight="1" thickBot="1" x14ac:dyDescent="0.3">
      <c r="A2" s="64"/>
      <c r="B2" s="65" t="s">
        <v>1</v>
      </c>
      <c r="C2" s="141"/>
      <c r="D2" s="141"/>
      <c r="E2" s="139" t="s">
        <v>16</v>
      </c>
      <c r="F2" s="139"/>
      <c r="G2" s="158" t="s">
        <v>50</v>
      </c>
      <c r="H2" s="158"/>
      <c r="I2" s="158"/>
      <c r="J2" s="158"/>
      <c r="K2" s="158"/>
      <c r="L2" s="158"/>
    </row>
    <row r="3" spans="1:21" ht="20.25" customHeight="1" thickBot="1" x14ac:dyDescent="0.3">
      <c r="A3" s="5" t="s">
        <v>11</v>
      </c>
      <c r="B3" s="4">
        <v>45611</v>
      </c>
      <c r="C3" s="141"/>
      <c r="D3" s="141"/>
      <c r="E3" s="140"/>
      <c r="F3" s="140"/>
      <c r="G3" s="159"/>
      <c r="H3" s="159"/>
      <c r="I3" s="159"/>
      <c r="J3" s="159"/>
      <c r="K3" s="159"/>
      <c r="L3" s="159"/>
    </row>
    <row r="4" spans="1:21" ht="28.5" customHeight="1" thickBot="1" x14ac:dyDescent="0.25">
      <c r="A4" s="7"/>
      <c r="B4" s="8"/>
      <c r="C4" s="142"/>
      <c r="D4" s="143"/>
      <c r="E4" s="150" t="s">
        <v>117</v>
      </c>
      <c r="F4" s="151"/>
      <c r="G4" s="116" t="s">
        <v>118</v>
      </c>
      <c r="H4" s="117"/>
      <c r="I4" s="116" t="s">
        <v>119</v>
      </c>
      <c r="J4" s="117"/>
      <c r="K4" s="116" t="s">
        <v>105</v>
      </c>
      <c r="L4" s="117"/>
      <c r="M4" s="116" t="s">
        <v>107</v>
      </c>
      <c r="N4" s="117"/>
      <c r="O4" s="116" t="s">
        <v>108</v>
      </c>
      <c r="P4" s="117"/>
      <c r="Q4" s="116" t="s">
        <v>120</v>
      </c>
      <c r="R4" s="117"/>
      <c r="S4" s="116" t="s">
        <v>109</v>
      </c>
      <c r="T4" s="117"/>
    </row>
    <row r="5" spans="1:21" ht="29.25" thickBot="1" x14ac:dyDescent="0.25">
      <c r="A5" s="11" t="s">
        <v>24</v>
      </c>
      <c r="B5" s="75" t="s">
        <v>2</v>
      </c>
      <c r="C5" s="12" t="s">
        <v>3</v>
      </c>
      <c r="D5" s="13" t="s">
        <v>4</v>
      </c>
      <c r="E5" s="9" t="s">
        <v>5</v>
      </c>
      <c r="F5" s="13" t="s">
        <v>6</v>
      </c>
      <c r="G5" s="9" t="s">
        <v>5</v>
      </c>
      <c r="H5" s="10" t="s">
        <v>6</v>
      </c>
      <c r="I5" s="9" t="s">
        <v>5</v>
      </c>
      <c r="J5" s="10" t="s">
        <v>6</v>
      </c>
      <c r="K5" s="9" t="s">
        <v>5</v>
      </c>
      <c r="L5" s="10" t="s">
        <v>6</v>
      </c>
      <c r="M5" s="9" t="s">
        <v>5</v>
      </c>
      <c r="N5" s="10" t="s">
        <v>6</v>
      </c>
      <c r="O5" s="9" t="s">
        <v>5</v>
      </c>
      <c r="P5" s="10" t="s">
        <v>6</v>
      </c>
      <c r="Q5" s="9" t="s">
        <v>5</v>
      </c>
      <c r="R5" s="10" t="s">
        <v>6</v>
      </c>
      <c r="S5" s="9" t="s">
        <v>5</v>
      </c>
      <c r="T5" s="10" t="s">
        <v>6</v>
      </c>
    </row>
    <row r="6" spans="1:21" ht="45" customHeight="1" thickBot="1" x14ac:dyDescent="0.25">
      <c r="A6" s="76" t="s">
        <v>49</v>
      </c>
      <c r="B6" s="77"/>
      <c r="C6" s="66"/>
      <c r="D6" s="67"/>
      <c r="E6" s="24"/>
      <c r="F6" s="68"/>
      <c r="G6" s="24"/>
      <c r="H6" s="68"/>
      <c r="I6" s="28"/>
      <c r="J6" s="68"/>
      <c r="K6" s="28"/>
      <c r="L6" s="68"/>
      <c r="M6" s="92"/>
      <c r="N6" s="68"/>
      <c r="O6" s="92"/>
      <c r="P6" s="68"/>
      <c r="Q6" s="92"/>
      <c r="R6" s="68"/>
      <c r="S6" s="92"/>
      <c r="T6" s="68"/>
      <c r="U6" s="15"/>
    </row>
    <row r="7" spans="1:21" ht="30.75" thickBot="1" x14ac:dyDescent="0.25">
      <c r="A7" s="23">
        <v>1</v>
      </c>
      <c r="B7" s="81" t="s">
        <v>121</v>
      </c>
      <c r="C7" s="66" t="s">
        <v>110</v>
      </c>
      <c r="D7" s="67" t="s">
        <v>111</v>
      </c>
      <c r="E7" s="24"/>
      <c r="F7" s="68">
        <v>645</v>
      </c>
      <c r="G7" s="24"/>
      <c r="H7" s="68">
        <v>1550</v>
      </c>
      <c r="I7" s="28"/>
      <c r="J7" s="68">
        <v>8629</v>
      </c>
      <c r="K7" s="28"/>
      <c r="L7" s="68">
        <v>1450</v>
      </c>
      <c r="M7" s="92"/>
      <c r="N7" s="95">
        <v>1742.16</v>
      </c>
      <c r="O7" s="92"/>
      <c r="P7" s="95">
        <v>528</v>
      </c>
      <c r="Q7" s="92"/>
      <c r="R7" s="95">
        <v>9283</v>
      </c>
      <c r="S7" s="92"/>
      <c r="T7" s="95">
        <v>390</v>
      </c>
      <c r="U7" s="15"/>
    </row>
    <row r="8" spans="1:21" ht="30.75" thickBot="1" x14ac:dyDescent="0.25">
      <c r="A8" s="32">
        <v>2</v>
      </c>
      <c r="B8" s="78" t="s">
        <v>32</v>
      </c>
      <c r="C8" s="66" t="s">
        <v>110</v>
      </c>
      <c r="D8" s="67" t="s">
        <v>111</v>
      </c>
      <c r="E8" s="70"/>
      <c r="F8" s="69">
        <v>645</v>
      </c>
      <c r="G8" s="70"/>
      <c r="H8" s="69">
        <v>1550</v>
      </c>
      <c r="I8" s="29"/>
      <c r="J8" s="69">
        <v>1726</v>
      </c>
      <c r="K8" s="25"/>
      <c r="L8" s="69">
        <v>485</v>
      </c>
      <c r="M8" s="93"/>
      <c r="N8" s="96">
        <v>579.6</v>
      </c>
      <c r="O8" s="93"/>
      <c r="P8" s="96">
        <v>264</v>
      </c>
      <c r="Q8" s="93"/>
      <c r="R8" s="96">
        <v>2642</v>
      </c>
      <c r="S8" s="93"/>
      <c r="T8" s="96">
        <v>390</v>
      </c>
    </row>
    <row r="9" spans="1:21" ht="30.75" thickBot="1" x14ac:dyDescent="0.25">
      <c r="A9" s="32">
        <v>3</v>
      </c>
      <c r="B9" s="82" t="s">
        <v>33</v>
      </c>
      <c r="C9" s="66" t="s">
        <v>110</v>
      </c>
      <c r="D9" s="67" t="s">
        <v>111</v>
      </c>
      <c r="E9" s="70"/>
      <c r="F9" s="69">
        <v>645</v>
      </c>
      <c r="G9" s="70"/>
      <c r="H9" s="69">
        <v>1550</v>
      </c>
      <c r="I9" s="25"/>
      <c r="J9" s="69">
        <v>1726</v>
      </c>
      <c r="K9" s="25"/>
      <c r="L9" s="69">
        <v>200</v>
      </c>
      <c r="M9" s="93"/>
      <c r="N9" s="96">
        <v>388.64</v>
      </c>
      <c r="O9" s="93"/>
      <c r="P9" s="96">
        <v>264</v>
      </c>
      <c r="Q9" s="93"/>
      <c r="R9" s="96">
        <v>1600</v>
      </c>
      <c r="S9" s="93"/>
      <c r="T9" s="96">
        <v>390</v>
      </c>
    </row>
    <row r="10" spans="1:21" ht="30.75" thickBot="1" x14ac:dyDescent="0.25">
      <c r="A10" s="32">
        <v>4</v>
      </c>
      <c r="B10" s="78" t="s">
        <v>34</v>
      </c>
      <c r="C10" s="66" t="s">
        <v>110</v>
      </c>
      <c r="D10" s="67" t="s">
        <v>111</v>
      </c>
      <c r="E10" s="70"/>
      <c r="F10" s="69">
        <v>645</v>
      </c>
      <c r="G10" s="70"/>
      <c r="H10" s="69">
        <v>1550</v>
      </c>
      <c r="I10" s="25"/>
      <c r="J10" s="69">
        <v>1726</v>
      </c>
      <c r="K10" s="25"/>
      <c r="L10" s="69">
        <v>532</v>
      </c>
      <c r="M10" s="93"/>
      <c r="N10" s="96">
        <v>711.76</v>
      </c>
      <c r="O10" s="93"/>
      <c r="P10" s="96">
        <v>264</v>
      </c>
      <c r="Q10" s="93"/>
      <c r="R10" s="96">
        <v>2642</v>
      </c>
      <c r="S10" s="93"/>
      <c r="T10" s="96">
        <v>390</v>
      </c>
    </row>
    <row r="11" spans="1:21" ht="30.75" thickBot="1" x14ac:dyDescent="0.25">
      <c r="A11" s="32">
        <v>5</v>
      </c>
      <c r="B11" s="82" t="s">
        <v>35</v>
      </c>
      <c r="C11" s="66" t="s">
        <v>110</v>
      </c>
      <c r="D11" s="67" t="s">
        <v>111</v>
      </c>
      <c r="E11" s="70"/>
      <c r="F11" s="69">
        <v>645</v>
      </c>
      <c r="G11" s="70"/>
      <c r="H11" s="69">
        <v>1550</v>
      </c>
      <c r="I11" s="25"/>
      <c r="J11" s="69">
        <v>2071</v>
      </c>
      <c r="K11" s="25"/>
      <c r="L11" s="69">
        <v>628</v>
      </c>
      <c r="M11" s="93"/>
      <c r="N11" s="96">
        <v>694.96</v>
      </c>
      <c r="O11" s="93"/>
      <c r="P11" s="96">
        <v>264</v>
      </c>
      <c r="Q11" s="93"/>
      <c r="R11" s="96">
        <v>4617</v>
      </c>
      <c r="S11" s="93"/>
      <c r="T11" s="96">
        <v>390</v>
      </c>
    </row>
    <row r="12" spans="1:21" ht="30.75" thickBot="1" x14ac:dyDescent="0.25">
      <c r="A12" s="32">
        <v>6</v>
      </c>
      <c r="B12" s="78" t="s">
        <v>36</v>
      </c>
      <c r="C12" s="66" t="s">
        <v>110</v>
      </c>
      <c r="D12" s="67" t="s">
        <v>111</v>
      </c>
      <c r="E12" s="70"/>
      <c r="F12" s="69">
        <v>645</v>
      </c>
      <c r="G12" s="70"/>
      <c r="H12" s="69">
        <v>1550</v>
      </c>
      <c r="I12" s="25"/>
      <c r="J12" s="69">
        <v>2416</v>
      </c>
      <c r="K12" s="25"/>
      <c r="L12" s="69">
        <v>628</v>
      </c>
      <c r="M12" s="93"/>
      <c r="N12" s="96">
        <v>1766.24</v>
      </c>
      <c r="O12" s="93"/>
      <c r="P12" s="96">
        <v>528</v>
      </c>
      <c r="Q12" s="93"/>
      <c r="R12" s="96">
        <v>5575</v>
      </c>
      <c r="S12" s="93"/>
      <c r="T12" s="96">
        <v>585</v>
      </c>
    </row>
    <row r="13" spans="1:21" ht="30.75" thickBot="1" x14ac:dyDescent="0.25">
      <c r="A13" s="32">
        <v>7</v>
      </c>
      <c r="B13" s="78" t="s">
        <v>37</v>
      </c>
      <c r="C13" s="66" t="s">
        <v>110</v>
      </c>
      <c r="D13" s="67" t="s">
        <v>111</v>
      </c>
      <c r="E13" s="70"/>
      <c r="F13" s="69">
        <v>645</v>
      </c>
      <c r="G13" s="70"/>
      <c r="H13" s="69">
        <v>1550</v>
      </c>
      <c r="I13" s="25"/>
      <c r="J13" s="69">
        <v>1381</v>
      </c>
      <c r="K13" s="25"/>
      <c r="L13" s="69">
        <v>338</v>
      </c>
      <c r="M13" s="93"/>
      <c r="N13" s="96">
        <v>338.8</v>
      </c>
      <c r="O13" s="93"/>
      <c r="P13" s="96">
        <v>264</v>
      </c>
      <c r="Q13" s="93"/>
      <c r="R13" s="96">
        <v>1642</v>
      </c>
      <c r="S13" s="93"/>
      <c r="T13" s="96">
        <v>390</v>
      </c>
    </row>
    <row r="14" spans="1:21" ht="30.75" thickBot="1" x14ac:dyDescent="0.25">
      <c r="A14" s="32">
        <v>8</v>
      </c>
      <c r="B14" s="78" t="s">
        <v>38</v>
      </c>
      <c r="C14" s="66" t="s">
        <v>110</v>
      </c>
      <c r="D14" s="67" t="s">
        <v>111</v>
      </c>
      <c r="E14" s="70"/>
      <c r="F14" s="69">
        <v>645</v>
      </c>
      <c r="G14" s="70"/>
      <c r="H14" s="69">
        <v>1550</v>
      </c>
      <c r="I14" s="25"/>
      <c r="J14" s="69">
        <v>2071</v>
      </c>
      <c r="K14" s="25"/>
      <c r="L14" s="69">
        <v>676</v>
      </c>
      <c r="M14" s="93"/>
      <c r="N14" s="96">
        <v>1237.04</v>
      </c>
      <c r="O14" s="93"/>
      <c r="P14" s="96">
        <v>264</v>
      </c>
      <c r="Q14" s="93"/>
      <c r="R14" s="96">
        <v>5992</v>
      </c>
      <c r="S14" s="93"/>
      <c r="T14" s="96">
        <v>390</v>
      </c>
    </row>
    <row r="15" spans="1:21" ht="30.75" thickBot="1" x14ac:dyDescent="0.25">
      <c r="A15" s="32">
        <v>9</v>
      </c>
      <c r="B15" s="83" t="s">
        <v>39</v>
      </c>
      <c r="C15" s="66" t="s">
        <v>110</v>
      </c>
      <c r="D15" s="67" t="s">
        <v>111</v>
      </c>
      <c r="E15" s="70"/>
      <c r="F15" s="69">
        <v>645</v>
      </c>
      <c r="G15" s="70"/>
      <c r="H15" s="69">
        <v>1550</v>
      </c>
      <c r="I15" s="25"/>
      <c r="J15" s="69">
        <v>2071</v>
      </c>
      <c r="K15" s="25"/>
      <c r="L15" s="69">
        <v>580</v>
      </c>
      <c r="M15" s="93"/>
      <c r="N15" s="96">
        <v>822.08</v>
      </c>
      <c r="O15" s="93"/>
      <c r="P15" s="96">
        <v>264</v>
      </c>
      <c r="Q15" s="93"/>
      <c r="R15" s="96">
        <v>5992</v>
      </c>
      <c r="S15" s="93"/>
      <c r="T15" s="96">
        <v>390</v>
      </c>
    </row>
    <row r="16" spans="1:21" ht="30.75" thickBot="1" x14ac:dyDescent="0.25">
      <c r="A16" s="32">
        <v>10</v>
      </c>
      <c r="B16" s="83" t="s">
        <v>40</v>
      </c>
      <c r="C16" s="66" t="s">
        <v>110</v>
      </c>
      <c r="D16" s="67" t="s">
        <v>111</v>
      </c>
      <c r="E16" s="70"/>
      <c r="F16" s="69">
        <v>645</v>
      </c>
      <c r="G16" s="70"/>
      <c r="H16" s="69">
        <v>1550</v>
      </c>
      <c r="I16" s="25"/>
      <c r="J16" s="69">
        <v>1726</v>
      </c>
      <c r="K16" s="25"/>
      <c r="L16" s="69">
        <v>290</v>
      </c>
      <c r="M16" s="93"/>
      <c r="N16" s="96">
        <v>477.68</v>
      </c>
      <c r="O16" s="93"/>
      <c r="P16" s="96">
        <v>264</v>
      </c>
      <c r="Q16" s="93"/>
      <c r="R16" s="96">
        <v>1600</v>
      </c>
      <c r="S16" s="93"/>
      <c r="T16" s="96">
        <v>390</v>
      </c>
    </row>
    <row r="17" spans="1:20" ht="30.75" thickBot="1" x14ac:dyDescent="0.25">
      <c r="A17" s="32">
        <v>11</v>
      </c>
      <c r="B17" s="83" t="s">
        <v>41</v>
      </c>
      <c r="C17" s="66" t="s">
        <v>110</v>
      </c>
      <c r="D17" s="67" t="s">
        <v>111</v>
      </c>
      <c r="E17" s="70"/>
      <c r="F17" s="69">
        <v>645</v>
      </c>
      <c r="G17" s="70"/>
      <c r="H17" s="69">
        <v>1550</v>
      </c>
      <c r="I17" s="25"/>
      <c r="J17" s="69">
        <v>1726</v>
      </c>
      <c r="K17" s="25"/>
      <c r="L17" s="69">
        <v>386</v>
      </c>
      <c r="M17" s="93"/>
      <c r="N17" s="96">
        <v>553.28</v>
      </c>
      <c r="O17" s="93"/>
      <c r="P17" s="96">
        <v>264</v>
      </c>
      <c r="Q17" s="93"/>
      <c r="R17" s="96">
        <v>3058</v>
      </c>
      <c r="S17" s="93"/>
      <c r="T17" s="96">
        <v>390</v>
      </c>
    </row>
    <row r="18" spans="1:20" ht="30.75" thickBot="1" x14ac:dyDescent="0.25">
      <c r="A18" s="32">
        <v>12</v>
      </c>
      <c r="B18" s="83" t="s">
        <v>42</v>
      </c>
      <c r="C18" s="66" t="s">
        <v>110</v>
      </c>
      <c r="D18" s="67" t="s">
        <v>111</v>
      </c>
      <c r="E18" s="70"/>
      <c r="F18" s="69">
        <v>645</v>
      </c>
      <c r="G18" s="70"/>
      <c r="H18" s="69">
        <v>1550</v>
      </c>
      <c r="I18" s="25"/>
      <c r="J18" s="69">
        <v>1726</v>
      </c>
      <c r="K18" s="25"/>
      <c r="L18" s="69">
        <v>820</v>
      </c>
      <c r="M18" s="93"/>
      <c r="N18" s="96">
        <v>1297.52</v>
      </c>
      <c r="O18" s="93"/>
      <c r="P18" s="96">
        <v>264</v>
      </c>
      <c r="Q18" s="93"/>
      <c r="R18" s="96">
        <v>6950</v>
      </c>
      <c r="S18" s="93"/>
      <c r="T18" s="96">
        <v>390</v>
      </c>
    </row>
    <row r="19" spans="1:20" ht="30.75" thickBot="1" x14ac:dyDescent="0.25">
      <c r="A19" s="32">
        <v>13</v>
      </c>
      <c r="B19" s="78" t="s">
        <v>43</v>
      </c>
      <c r="C19" s="66" t="s">
        <v>110</v>
      </c>
      <c r="D19" s="67" t="s">
        <v>111</v>
      </c>
      <c r="E19" s="70"/>
      <c r="F19" s="69">
        <v>645</v>
      </c>
      <c r="G19" s="70"/>
      <c r="H19" s="69">
        <v>1550</v>
      </c>
      <c r="I19" s="25"/>
      <c r="J19" s="69">
        <v>690</v>
      </c>
      <c r="K19" s="25"/>
      <c r="L19" s="69">
        <v>200</v>
      </c>
      <c r="M19" s="93"/>
      <c r="N19" s="96">
        <v>178.64</v>
      </c>
      <c r="O19" s="93"/>
      <c r="P19" s="96">
        <v>380</v>
      </c>
      <c r="Q19" s="93"/>
      <c r="R19" s="96">
        <v>742</v>
      </c>
      <c r="S19" s="93"/>
      <c r="T19" s="96">
        <v>390</v>
      </c>
    </row>
    <row r="20" spans="1:20" ht="30.75" thickBot="1" x14ac:dyDescent="0.25">
      <c r="A20" s="32">
        <v>14</v>
      </c>
      <c r="B20" s="78" t="s">
        <v>44</v>
      </c>
      <c r="C20" s="66" t="s">
        <v>110</v>
      </c>
      <c r="D20" s="67" t="s">
        <v>111</v>
      </c>
      <c r="E20" s="70"/>
      <c r="F20" s="69">
        <v>645</v>
      </c>
      <c r="G20" s="70"/>
      <c r="H20" s="69">
        <v>1550</v>
      </c>
      <c r="I20" s="25"/>
      <c r="J20" s="69">
        <v>3452</v>
      </c>
      <c r="K20" s="25"/>
      <c r="L20" s="69">
        <v>772</v>
      </c>
      <c r="M20" s="93"/>
      <c r="N20" s="96">
        <v>2164.4</v>
      </c>
      <c r="O20" s="93"/>
      <c r="P20" s="96">
        <v>264</v>
      </c>
      <c r="Q20" s="93"/>
      <c r="R20" s="96">
        <v>6367</v>
      </c>
      <c r="S20" s="93"/>
      <c r="T20" s="96">
        <v>390</v>
      </c>
    </row>
    <row r="21" spans="1:20" ht="30.75" thickBot="1" x14ac:dyDescent="0.25">
      <c r="A21" s="32">
        <v>15</v>
      </c>
      <c r="B21" s="83" t="s">
        <v>45</v>
      </c>
      <c r="C21" s="66" t="s">
        <v>110</v>
      </c>
      <c r="D21" s="67" t="s">
        <v>111</v>
      </c>
      <c r="E21" s="70"/>
      <c r="F21" s="69">
        <v>645</v>
      </c>
      <c r="G21" s="70"/>
      <c r="H21" s="69">
        <v>1550</v>
      </c>
      <c r="I21" s="25"/>
      <c r="J21" s="69">
        <v>1726</v>
      </c>
      <c r="K21" s="25"/>
      <c r="L21" s="69">
        <v>531</v>
      </c>
      <c r="M21" s="93"/>
      <c r="N21" s="96">
        <v>1402.24</v>
      </c>
      <c r="O21" s="93"/>
      <c r="P21" s="96">
        <v>264</v>
      </c>
      <c r="Q21" s="93"/>
      <c r="R21" s="96">
        <v>6367</v>
      </c>
      <c r="S21" s="93"/>
      <c r="T21" s="96">
        <v>585</v>
      </c>
    </row>
    <row r="22" spans="1:20" ht="30.75" thickBot="1" x14ac:dyDescent="0.25">
      <c r="A22" s="32">
        <v>16</v>
      </c>
      <c r="B22" s="82" t="s">
        <v>46</v>
      </c>
      <c r="C22" s="66" t="s">
        <v>110</v>
      </c>
      <c r="D22" s="67" t="s">
        <v>111</v>
      </c>
      <c r="E22" s="70"/>
      <c r="F22" s="69">
        <v>645</v>
      </c>
      <c r="G22" s="70"/>
      <c r="H22" s="69">
        <v>1550</v>
      </c>
      <c r="I22" s="25"/>
      <c r="J22" s="69">
        <v>2416</v>
      </c>
      <c r="K22" s="25"/>
      <c r="L22" s="69">
        <v>1015</v>
      </c>
      <c r="M22" s="93"/>
      <c r="N22" s="96">
        <v>2652.16</v>
      </c>
      <c r="O22" s="93"/>
      <c r="P22" s="96">
        <v>800</v>
      </c>
      <c r="Q22" s="93"/>
      <c r="R22" s="96">
        <v>7908</v>
      </c>
      <c r="S22" s="93"/>
      <c r="T22" s="96">
        <v>585</v>
      </c>
    </row>
    <row r="23" spans="1:20" ht="30.75" thickBot="1" x14ac:dyDescent="0.25">
      <c r="A23" s="32">
        <v>17</v>
      </c>
      <c r="B23" s="78" t="s">
        <v>47</v>
      </c>
      <c r="C23" s="66" t="s">
        <v>110</v>
      </c>
      <c r="D23" s="67" t="s">
        <v>111</v>
      </c>
      <c r="E23" s="70"/>
      <c r="F23" s="69">
        <v>645</v>
      </c>
      <c r="G23" s="70"/>
      <c r="H23" s="69">
        <v>1550</v>
      </c>
      <c r="I23" s="25"/>
      <c r="J23" s="69">
        <v>690</v>
      </c>
      <c r="K23" s="25"/>
      <c r="L23" s="69">
        <v>200</v>
      </c>
      <c r="M23" s="93"/>
      <c r="N23" s="96">
        <v>300.16000000000003</v>
      </c>
      <c r="O23" s="93"/>
      <c r="P23" s="96">
        <v>264</v>
      </c>
      <c r="Q23" s="93"/>
      <c r="R23" s="96">
        <v>883</v>
      </c>
      <c r="S23" s="93"/>
      <c r="T23" s="96">
        <v>390</v>
      </c>
    </row>
    <row r="24" spans="1:20" ht="30.75" thickBot="1" x14ac:dyDescent="0.25">
      <c r="A24" s="32">
        <v>18</v>
      </c>
      <c r="B24" s="82" t="s">
        <v>122</v>
      </c>
      <c r="C24" s="66" t="s">
        <v>110</v>
      </c>
      <c r="D24" s="67" t="s">
        <v>111</v>
      </c>
      <c r="E24" s="70"/>
      <c r="F24" s="69">
        <v>645</v>
      </c>
      <c r="G24" s="70"/>
      <c r="H24" s="69">
        <v>1550</v>
      </c>
      <c r="I24" s="25"/>
      <c r="J24" s="69">
        <v>690</v>
      </c>
      <c r="K24" s="25"/>
      <c r="L24" s="69">
        <v>290</v>
      </c>
      <c r="M24" s="93"/>
      <c r="N24" s="96">
        <v>483.84</v>
      </c>
      <c r="O24" s="93"/>
      <c r="P24" s="96">
        <v>264</v>
      </c>
      <c r="Q24" s="93"/>
      <c r="R24" s="96">
        <v>1350</v>
      </c>
      <c r="S24" s="93"/>
      <c r="T24" s="96">
        <v>390</v>
      </c>
    </row>
    <row r="25" spans="1:20" ht="30" x14ac:dyDescent="0.2">
      <c r="A25" s="32">
        <v>19</v>
      </c>
      <c r="B25" s="78" t="s">
        <v>123</v>
      </c>
      <c r="C25" s="66" t="s">
        <v>110</v>
      </c>
      <c r="D25" s="67" t="s">
        <v>111</v>
      </c>
      <c r="E25" s="70"/>
      <c r="F25" s="69">
        <v>645</v>
      </c>
      <c r="G25" s="70"/>
      <c r="H25" s="69">
        <v>1550</v>
      </c>
      <c r="I25" s="25"/>
      <c r="J25" s="69">
        <v>4142</v>
      </c>
      <c r="K25" s="25"/>
      <c r="L25" s="69">
        <v>1304</v>
      </c>
      <c r="M25" s="93"/>
      <c r="N25" s="96">
        <v>1876</v>
      </c>
      <c r="O25" s="93"/>
      <c r="P25" s="96">
        <v>264</v>
      </c>
      <c r="Q25" s="93"/>
      <c r="R25" s="96">
        <v>5783</v>
      </c>
      <c r="S25" s="93"/>
      <c r="T25" s="96">
        <v>390</v>
      </c>
    </row>
    <row r="26" spans="1:20" ht="15.75" thickBot="1" x14ac:dyDescent="0.25">
      <c r="A26" s="163" t="s">
        <v>112</v>
      </c>
      <c r="B26" s="164"/>
      <c r="C26" s="164"/>
      <c r="D26" s="165"/>
      <c r="E26" s="70"/>
      <c r="F26" s="85">
        <f>SUM(F7:F25)</f>
        <v>12255</v>
      </c>
      <c r="G26" s="70"/>
      <c r="H26" s="85">
        <f>SUM(H7:H25)</f>
        <v>29450</v>
      </c>
      <c r="I26" s="25"/>
      <c r="J26" s="85">
        <f>SUM(J7:J25)</f>
        <v>42801</v>
      </c>
      <c r="K26" s="25"/>
      <c r="L26" s="85">
        <f>SUM(L7:L25)</f>
        <v>11325</v>
      </c>
      <c r="M26" s="94"/>
      <c r="N26" s="97">
        <f>SUM(N7:N25)</f>
        <v>19667.2</v>
      </c>
      <c r="O26" s="94"/>
      <c r="P26" s="97">
        <f>SUM(P7:P25)</f>
        <v>6196</v>
      </c>
      <c r="Q26" s="94"/>
      <c r="R26" s="97">
        <f>SUM(R7:R25)</f>
        <v>80993</v>
      </c>
      <c r="S26" s="94"/>
      <c r="T26" s="97">
        <f>SUM(T7:T25)</f>
        <v>7995</v>
      </c>
    </row>
    <row r="27" spans="1:20" ht="45" customHeight="1" thickBot="1" x14ac:dyDescent="0.25">
      <c r="A27" s="79" t="s">
        <v>51</v>
      </c>
      <c r="B27" s="39"/>
      <c r="C27" s="66"/>
      <c r="D27" s="67"/>
      <c r="E27" s="70"/>
      <c r="F27" s="69"/>
      <c r="G27" s="70"/>
      <c r="H27" s="69"/>
      <c r="I27" s="25"/>
      <c r="J27" s="69"/>
      <c r="K27" s="25"/>
      <c r="L27" s="69"/>
      <c r="M27" s="93"/>
      <c r="N27" s="96"/>
      <c r="O27" s="93"/>
      <c r="P27" s="96"/>
      <c r="Q27" s="93"/>
      <c r="R27" s="96"/>
      <c r="S27" s="93"/>
      <c r="T27" s="96"/>
    </row>
    <row r="28" spans="1:20" ht="30.75" thickBot="1" x14ac:dyDescent="0.25">
      <c r="A28" s="32">
        <v>1</v>
      </c>
      <c r="B28" s="39" t="s">
        <v>124</v>
      </c>
      <c r="C28" s="66" t="s">
        <v>110</v>
      </c>
      <c r="D28" s="67" t="s">
        <v>111</v>
      </c>
      <c r="E28" s="70"/>
      <c r="F28" s="69">
        <v>345</v>
      </c>
      <c r="G28" s="70"/>
      <c r="H28" s="69">
        <v>360</v>
      </c>
      <c r="I28" s="25"/>
      <c r="J28" s="69">
        <v>450</v>
      </c>
      <c r="K28" s="25"/>
      <c r="L28" s="69">
        <v>308</v>
      </c>
      <c r="M28" s="93"/>
      <c r="N28" s="96">
        <v>388.64</v>
      </c>
      <c r="O28" s="93"/>
      <c r="P28" s="96">
        <v>380</v>
      </c>
      <c r="Q28" s="93"/>
      <c r="R28" s="96">
        <v>483</v>
      </c>
      <c r="S28" s="93"/>
      <c r="T28" s="96">
        <v>390</v>
      </c>
    </row>
    <row r="29" spans="1:20" ht="30.75" thickBot="1" x14ac:dyDescent="0.25">
      <c r="A29" s="32">
        <v>2</v>
      </c>
      <c r="B29" s="84" t="s">
        <v>125</v>
      </c>
      <c r="C29" s="66" t="s">
        <v>110</v>
      </c>
      <c r="D29" s="67" t="s">
        <v>111</v>
      </c>
      <c r="E29" s="70"/>
      <c r="F29" s="69">
        <v>345</v>
      </c>
      <c r="G29" s="70"/>
      <c r="H29" s="69">
        <v>360</v>
      </c>
      <c r="I29" s="25"/>
      <c r="J29" s="69">
        <v>450</v>
      </c>
      <c r="K29" s="25"/>
      <c r="L29" s="69">
        <v>308</v>
      </c>
      <c r="M29" s="93"/>
      <c r="N29" s="96">
        <v>189.97</v>
      </c>
      <c r="O29" s="93"/>
      <c r="P29" s="96">
        <v>380</v>
      </c>
      <c r="Q29" s="93"/>
      <c r="R29" s="96">
        <v>483</v>
      </c>
      <c r="S29" s="93"/>
      <c r="T29" s="96">
        <v>390</v>
      </c>
    </row>
    <row r="30" spans="1:20" ht="30.75" thickBot="1" x14ac:dyDescent="0.25">
      <c r="A30" s="32">
        <v>3</v>
      </c>
      <c r="B30" s="39" t="s">
        <v>126</v>
      </c>
      <c r="C30" s="66" t="s">
        <v>110</v>
      </c>
      <c r="D30" s="67" t="s">
        <v>111</v>
      </c>
      <c r="E30" s="70"/>
      <c r="F30" s="69">
        <v>1380</v>
      </c>
      <c r="G30" s="70"/>
      <c r="H30" s="69">
        <v>1440</v>
      </c>
      <c r="I30" s="25"/>
      <c r="J30" s="69">
        <v>1800</v>
      </c>
      <c r="K30" s="25"/>
      <c r="L30" s="69">
        <v>728</v>
      </c>
      <c r="M30" s="93"/>
      <c r="N30" s="96">
        <v>1857.97</v>
      </c>
      <c r="O30" s="93"/>
      <c r="P30" s="96">
        <v>380</v>
      </c>
      <c r="Q30" s="93"/>
      <c r="R30" s="96">
        <v>1932</v>
      </c>
      <c r="S30" s="93"/>
      <c r="T30" s="96">
        <v>780</v>
      </c>
    </row>
    <row r="31" spans="1:20" ht="30.75" thickBot="1" x14ac:dyDescent="0.25">
      <c r="A31" s="32">
        <v>4</v>
      </c>
      <c r="B31" s="39" t="s">
        <v>104</v>
      </c>
      <c r="C31" s="66" t="s">
        <v>110</v>
      </c>
      <c r="D31" s="67" t="s">
        <v>111</v>
      </c>
      <c r="E31" s="70"/>
      <c r="F31" s="69">
        <v>345</v>
      </c>
      <c r="G31" s="70"/>
      <c r="H31" s="69">
        <v>360</v>
      </c>
      <c r="I31" s="25"/>
      <c r="J31" s="69">
        <v>450</v>
      </c>
      <c r="K31" s="25"/>
      <c r="L31" s="69">
        <v>308</v>
      </c>
      <c r="M31" s="93"/>
      <c r="N31" s="96">
        <v>189.97</v>
      </c>
      <c r="O31" s="93"/>
      <c r="P31" s="96">
        <v>380</v>
      </c>
      <c r="Q31" s="93"/>
      <c r="R31" s="96">
        <v>483</v>
      </c>
      <c r="S31" s="93"/>
      <c r="T31" s="96">
        <v>390</v>
      </c>
    </row>
    <row r="32" spans="1:20" ht="30.75" thickBot="1" x14ac:dyDescent="0.25">
      <c r="A32" s="32">
        <v>5</v>
      </c>
      <c r="B32" s="39" t="s">
        <v>127</v>
      </c>
      <c r="C32" s="66" t="s">
        <v>110</v>
      </c>
      <c r="D32" s="67" t="s">
        <v>111</v>
      </c>
      <c r="E32" s="70"/>
      <c r="F32" s="69">
        <v>345</v>
      </c>
      <c r="G32" s="70"/>
      <c r="H32" s="69">
        <v>360</v>
      </c>
      <c r="I32" s="25"/>
      <c r="J32" s="69">
        <v>450</v>
      </c>
      <c r="K32" s="25"/>
      <c r="L32" s="69">
        <v>308</v>
      </c>
      <c r="M32" s="93"/>
      <c r="N32" s="96">
        <v>189.97</v>
      </c>
      <c r="O32" s="93"/>
      <c r="P32" s="96">
        <v>380</v>
      </c>
      <c r="Q32" s="93"/>
      <c r="R32" s="96">
        <v>483</v>
      </c>
      <c r="S32" s="93"/>
      <c r="T32" s="96">
        <v>390</v>
      </c>
    </row>
    <row r="33" spans="1:20" ht="30.75" thickBot="1" x14ac:dyDescent="0.25">
      <c r="A33" s="32">
        <v>6</v>
      </c>
      <c r="B33" s="39" t="s">
        <v>128</v>
      </c>
      <c r="C33" s="66" t="s">
        <v>110</v>
      </c>
      <c r="D33" s="67" t="s">
        <v>111</v>
      </c>
      <c r="E33" s="70"/>
      <c r="F33" s="69">
        <v>345</v>
      </c>
      <c r="G33" s="70"/>
      <c r="H33" s="69">
        <v>360</v>
      </c>
      <c r="I33" s="25"/>
      <c r="J33" s="69">
        <v>450</v>
      </c>
      <c r="K33" s="25"/>
      <c r="L33" s="69">
        <v>308</v>
      </c>
      <c r="M33" s="93"/>
      <c r="N33" s="96">
        <v>189.97</v>
      </c>
      <c r="O33" s="93"/>
      <c r="P33" s="96">
        <v>380</v>
      </c>
      <c r="Q33" s="93"/>
      <c r="R33" s="96">
        <v>483</v>
      </c>
      <c r="S33" s="93"/>
      <c r="T33" s="96">
        <v>390</v>
      </c>
    </row>
    <row r="34" spans="1:20" ht="30.75" thickBot="1" x14ac:dyDescent="0.25">
      <c r="A34" s="32">
        <v>7</v>
      </c>
      <c r="B34" s="84" t="s">
        <v>129</v>
      </c>
      <c r="C34" s="66" t="s">
        <v>110</v>
      </c>
      <c r="D34" s="67" t="s">
        <v>111</v>
      </c>
      <c r="E34" s="70"/>
      <c r="F34" s="69">
        <v>1035</v>
      </c>
      <c r="G34" s="70"/>
      <c r="H34" s="69">
        <v>1440</v>
      </c>
      <c r="I34" s="25"/>
      <c r="J34" s="69">
        <v>1350</v>
      </c>
      <c r="K34" s="25"/>
      <c r="L34" s="69">
        <v>588</v>
      </c>
      <c r="M34" s="93"/>
      <c r="N34" s="96">
        <v>1946</v>
      </c>
      <c r="O34" s="93"/>
      <c r="P34" s="96">
        <v>380</v>
      </c>
      <c r="Q34" s="93"/>
      <c r="R34" s="96">
        <v>1449</v>
      </c>
      <c r="S34" s="93"/>
      <c r="T34" s="96">
        <v>780</v>
      </c>
    </row>
    <row r="35" spans="1:20" ht="30.75" thickBot="1" x14ac:dyDescent="0.25">
      <c r="A35" s="32">
        <v>8</v>
      </c>
      <c r="B35" s="39" t="s">
        <v>130</v>
      </c>
      <c r="C35" s="66" t="s">
        <v>110</v>
      </c>
      <c r="D35" s="67" t="s">
        <v>111</v>
      </c>
      <c r="E35" s="70"/>
      <c r="F35" s="69">
        <v>690</v>
      </c>
      <c r="G35" s="70"/>
      <c r="H35" s="69">
        <v>720</v>
      </c>
      <c r="I35" s="25"/>
      <c r="J35" s="69">
        <v>900</v>
      </c>
      <c r="K35" s="25"/>
      <c r="L35" s="69">
        <v>448</v>
      </c>
      <c r="M35" s="93"/>
      <c r="N35" s="96">
        <v>745.97</v>
      </c>
      <c r="O35" s="93"/>
      <c r="P35" s="96">
        <v>380</v>
      </c>
      <c r="Q35" s="93"/>
      <c r="R35" s="96">
        <v>966</v>
      </c>
      <c r="S35" s="93"/>
      <c r="T35" s="96">
        <v>585</v>
      </c>
    </row>
    <row r="36" spans="1:20" ht="30.75" thickBot="1" x14ac:dyDescent="0.25">
      <c r="A36" s="32">
        <v>9</v>
      </c>
      <c r="B36" s="74" t="s">
        <v>131</v>
      </c>
      <c r="C36" s="66" t="s">
        <v>110</v>
      </c>
      <c r="D36" s="67" t="s">
        <v>111</v>
      </c>
      <c r="E36" s="70"/>
      <c r="F36" s="69">
        <v>690</v>
      </c>
      <c r="G36" s="70"/>
      <c r="H36" s="69">
        <v>720</v>
      </c>
      <c r="I36" s="25"/>
      <c r="J36" s="69">
        <v>900</v>
      </c>
      <c r="K36" s="25"/>
      <c r="L36" s="69">
        <v>448</v>
      </c>
      <c r="M36" s="93"/>
      <c r="N36" s="96">
        <v>745.97</v>
      </c>
      <c r="O36" s="93"/>
      <c r="P36" s="96">
        <v>380</v>
      </c>
      <c r="Q36" s="93"/>
      <c r="R36" s="96">
        <v>966</v>
      </c>
      <c r="S36" s="93"/>
      <c r="T36" s="96">
        <v>585</v>
      </c>
    </row>
    <row r="37" spans="1:20" ht="30.75" thickBot="1" x14ac:dyDescent="0.25">
      <c r="A37" s="32">
        <v>10</v>
      </c>
      <c r="B37" s="39" t="s">
        <v>132</v>
      </c>
      <c r="C37" s="66" t="s">
        <v>110</v>
      </c>
      <c r="D37" s="67" t="s">
        <v>111</v>
      </c>
      <c r="E37" s="70"/>
      <c r="F37" s="69">
        <v>345</v>
      </c>
      <c r="G37" s="70"/>
      <c r="H37" s="69">
        <v>360</v>
      </c>
      <c r="I37" s="25"/>
      <c r="J37" s="69">
        <v>450</v>
      </c>
      <c r="K37" s="25"/>
      <c r="L37" s="69">
        <v>308</v>
      </c>
      <c r="M37" s="93"/>
      <c r="N37" s="96">
        <v>189.97</v>
      </c>
      <c r="O37" s="93"/>
      <c r="P37" s="96">
        <v>380</v>
      </c>
      <c r="Q37" s="93"/>
      <c r="R37" s="96">
        <v>483</v>
      </c>
      <c r="S37" s="93"/>
      <c r="T37" s="96">
        <v>585</v>
      </c>
    </row>
    <row r="38" spans="1:20" ht="30.75" thickBot="1" x14ac:dyDescent="0.25">
      <c r="A38" s="32">
        <v>11</v>
      </c>
      <c r="B38" s="84" t="s">
        <v>133</v>
      </c>
      <c r="C38" s="66" t="s">
        <v>110</v>
      </c>
      <c r="D38" s="67" t="s">
        <v>111</v>
      </c>
      <c r="E38" s="70"/>
      <c r="F38" s="69">
        <v>1035</v>
      </c>
      <c r="G38" s="70"/>
      <c r="H38" s="69">
        <v>1080</v>
      </c>
      <c r="I38" s="25"/>
      <c r="J38" s="69">
        <v>1350</v>
      </c>
      <c r="K38" s="25"/>
      <c r="L38" s="69">
        <v>588</v>
      </c>
      <c r="M38" s="93"/>
      <c r="N38" s="96">
        <v>478.72</v>
      </c>
      <c r="O38" s="93"/>
      <c r="P38" s="96">
        <v>380</v>
      </c>
      <c r="Q38" s="93"/>
      <c r="R38" s="96">
        <v>1447</v>
      </c>
      <c r="S38" s="93"/>
      <c r="T38" s="96">
        <v>585</v>
      </c>
    </row>
    <row r="39" spans="1:20" ht="30.75" thickBot="1" x14ac:dyDescent="0.25">
      <c r="A39" s="32">
        <v>12</v>
      </c>
      <c r="B39" s="39" t="s">
        <v>134</v>
      </c>
      <c r="C39" s="66" t="s">
        <v>110</v>
      </c>
      <c r="D39" s="67" t="s">
        <v>111</v>
      </c>
      <c r="E39" s="70"/>
      <c r="F39" s="69">
        <v>1035</v>
      </c>
      <c r="G39" s="70"/>
      <c r="H39" s="69">
        <v>1080</v>
      </c>
      <c r="I39" s="25"/>
      <c r="J39" s="69">
        <v>1350</v>
      </c>
      <c r="K39" s="25"/>
      <c r="L39" s="69">
        <v>588</v>
      </c>
      <c r="M39" s="93"/>
      <c r="N39" s="96">
        <v>478.72</v>
      </c>
      <c r="O39" s="93"/>
      <c r="P39" s="96">
        <v>380</v>
      </c>
      <c r="Q39" s="93"/>
      <c r="R39" s="96">
        <v>1447</v>
      </c>
      <c r="S39" s="93"/>
      <c r="T39" s="96">
        <v>585</v>
      </c>
    </row>
    <row r="40" spans="1:20" ht="30.75" customHeight="1" x14ac:dyDescent="0.2">
      <c r="A40" s="32">
        <v>13</v>
      </c>
      <c r="B40" s="84" t="s">
        <v>135</v>
      </c>
      <c r="C40" s="66" t="s">
        <v>110</v>
      </c>
      <c r="D40" s="67" t="s">
        <v>111</v>
      </c>
      <c r="E40" s="70"/>
      <c r="F40" s="69">
        <v>345</v>
      </c>
      <c r="G40" s="70"/>
      <c r="H40" s="69">
        <v>360</v>
      </c>
      <c r="I40" s="25"/>
      <c r="J40" s="69">
        <v>450</v>
      </c>
      <c r="K40" s="25"/>
      <c r="L40" s="69">
        <v>308</v>
      </c>
      <c r="M40" s="93"/>
      <c r="N40" s="96">
        <v>189.97</v>
      </c>
      <c r="O40" s="93"/>
      <c r="P40" s="96">
        <v>380</v>
      </c>
      <c r="Q40" s="93"/>
      <c r="R40" s="96">
        <v>483</v>
      </c>
      <c r="S40" s="93"/>
      <c r="T40" s="96">
        <v>390</v>
      </c>
    </row>
    <row r="41" spans="1:20" ht="15.75" thickBot="1" x14ac:dyDescent="0.25">
      <c r="A41" s="163" t="s">
        <v>113</v>
      </c>
      <c r="B41" s="164"/>
      <c r="C41" s="164"/>
      <c r="D41" s="165"/>
      <c r="E41" s="70"/>
      <c r="F41" s="85">
        <f>SUM(F28:F40)</f>
        <v>8280</v>
      </c>
      <c r="G41" s="85"/>
      <c r="H41" s="85">
        <f>SUM(H28:H40)</f>
        <v>9000</v>
      </c>
      <c r="I41" s="25"/>
      <c r="J41" s="85">
        <f>SUM(J28:J40)</f>
        <v>10800</v>
      </c>
      <c r="K41" s="25"/>
      <c r="L41" s="85">
        <f>SUM(L28:L40)</f>
        <v>5544</v>
      </c>
      <c r="M41" s="94"/>
      <c r="N41" s="97">
        <f>SUM(N28:N40)</f>
        <v>7781.8100000000013</v>
      </c>
      <c r="O41" s="94"/>
      <c r="P41" s="97">
        <f>SUM(P28:P40)</f>
        <v>4940</v>
      </c>
      <c r="Q41" s="94"/>
      <c r="R41" s="97">
        <f>SUM(R28:R40)</f>
        <v>11588</v>
      </c>
      <c r="S41" s="94"/>
      <c r="T41" s="97">
        <f>SUM(T28:T40)</f>
        <v>6825</v>
      </c>
    </row>
    <row r="42" spans="1:20" ht="45" customHeight="1" thickBot="1" x14ac:dyDescent="0.25">
      <c r="A42" s="79" t="s">
        <v>61</v>
      </c>
      <c r="B42" s="39"/>
      <c r="C42" s="66"/>
      <c r="D42" s="67"/>
      <c r="E42" s="70"/>
      <c r="F42" s="69"/>
      <c r="G42" s="70"/>
      <c r="H42" s="69"/>
      <c r="I42" s="25"/>
      <c r="J42" s="69"/>
      <c r="K42" s="25"/>
      <c r="L42" s="69"/>
      <c r="M42" s="93"/>
      <c r="N42" s="96"/>
      <c r="O42" s="93"/>
      <c r="P42" s="96"/>
      <c r="Q42" s="93"/>
      <c r="R42" s="96"/>
      <c r="S42" s="93"/>
      <c r="T42" s="96"/>
    </row>
    <row r="43" spans="1:20" ht="30.75" thickBot="1" x14ac:dyDescent="0.25">
      <c r="A43" s="32">
        <v>1</v>
      </c>
      <c r="B43" s="53" t="s">
        <v>52</v>
      </c>
      <c r="C43" s="66" t="s">
        <v>110</v>
      </c>
      <c r="D43" s="67" t="s">
        <v>111</v>
      </c>
      <c r="E43" s="70"/>
      <c r="F43" s="69">
        <v>220</v>
      </c>
      <c r="G43" s="70"/>
      <c r="H43" s="69">
        <v>300</v>
      </c>
      <c r="I43" s="25"/>
      <c r="J43" s="69">
        <v>375</v>
      </c>
      <c r="K43" s="25"/>
      <c r="L43" s="69">
        <v>276</v>
      </c>
      <c r="M43" s="93"/>
      <c r="N43" s="96">
        <v>278</v>
      </c>
      <c r="O43" s="93"/>
      <c r="P43" s="96">
        <v>150</v>
      </c>
      <c r="Q43" s="93"/>
      <c r="R43" s="96">
        <v>402</v>
      </c>
      <c r="S43" s="93"/>
      <c r="T43" s="96">
        <v>300</v>
      </c>
    </row>
    <row r="44" spans="1:20" ht="30.75" thickBot="1" x14ac:dyDescent="0.25">
      <c r="A44" s="32">
        <v>2</v>
      </c>
      <c r="B44" s="53" t="s">
        <v>56</v>
      </c>
      <c r="C44" s="66" t="s">
        <v>110</v>
      </c>
      <c r="D44" s="67" t="s">
        <v>111</v>
      </c>
      <c r="E44" s="70"/>
      <c r="F44" s="69">
        <v>220</v>
      </c>
      <c r="G44" s="70"/>
      <c r="H44" s="69">
        <v>300</v>
      </c>
      <c r="I44" s="25"/>
      <c r="J44" s="69">
        <v>375</v>
      </c>
      <c r="K44" s="25"/>
      <c r="L44" s="69">
        <v>276</v>
      </c>
      <c r="M44" s="93"/>
      <c r="N44" s="96">
        <v>278</v>
      </c>
      <c r="O44" s="93"/>
      <c r="P44" s="96">
        <v>150</v>
      </c>
      <c r="Q44" s="93"/>
      <c r="R44" s="96">
        <v>402</v>
      </c>
      <c r="S44" s="93"/>
      <c r="T44" s="96">
        <v>300</v>
      </c>
    </row>
    <row r="45" spans="1:20" ht="30.75" thickBot="1" x14ac:dyDescent="0.25">
      <c r="A45" s="32">
        <v>3</v>
      </c>
      <c r="B45" s="39" t="s">
        <v>57</v>
      </c>
      <c r="C45" s="66" t="s">
        <v>110</v>
      </c>
      <c r="D45" s="67" t="s">
        <v>111</v>
      </c>
      <c r="E45" s="70"/>
      <c r="F45" s="69">
        <v>110</v>
      </c>
      <c r="G45" s="70"/>
      <c r="H45" s="69">
        <v>150</v>
      </c>
      <c r="I45" s="25"/>
      <c r="J45" s="69">
        <v>187</v>
      </c>
      <c r="K45" s="25"/>
      <c r="L45" s="69">
        <v>138</v>
      </c>
      <c r="M45" s="93"/>
      <c r="N45" s="96">
        <v>139</v>
      </c>
      <c r="O45" s="93"/>
      <c r="P45" s="96">
        <v>75</v>
      </c>
      <c r="Q45" s="93"/>
      <c r="R45" s="96">
        <v>201</v>
      </c>
      <c r="S45" s="93"/>
      <c r="T45" s="96">
        <v>150</v>
      </c>
    </row>
    <row r="46" spans="1:20" ht="30.75" thickBot="1" x14ac:dyDescent="0.25">
      <c r="A46" s="32">
        <v>4</v>
      </c>
      <c r="B46" s="53" t="s">
        <v>58</v>
      </c>
      <c r="C46" s="66" t="s">
        <v>110</v>
      </c>
      <c r="D46" s="67" t="s">
        <v>111</v>
      </c>
      <c r="E46" s="70"/>
      <c r="F46" s="69">
        <v>110</v>
      </c>
      <c r="G46" s="70"/>
      <c r="H46" s="69">
        <v>150</v>
      </c>
      <c r="I46" s="25"/>
      <c r="J46" s="69">
        <v>187</v>
      </c>
      <c r="K46" s="25"/>
      <c r="L46" s="69">
        <v>138</v>
      </c>
      <c r="M46" s="93"/>
      <c r="N46" s="96">
        <v>139</v>
      </c>
      <c r="O46" s="93"/>
      <c r="P46" s="96">
        <v>75</v>
      </c>
      <c r="Q46" s="93"/>
      <c r="R46" s="96">
        <v>201</v>
      </c>
      <c r="S46" s="93"/>
      <c r="T46" s="96">
        <v>150</v>
      </c>
    </row>
    <row r="47" spans="1:20" ht="30.75" thickBot="1" x14ac:dyDescent="0.25">
      <c r="A47" s="32">
        <v>5</v>
      </c>
      <c r="B47" s="39" t="s">
        <v>60</v>
      </c>
      <c r="C47" s="66" t="s">
        <v>110</v>
      </c>
      <c r="D47" s="67" t="s">
        <v>111</v>
      </c>
      <c r="E47" s="70"/>
      <c r="F47" s="69">
        <v>110</v>
      </c>
      <c r="G47" s="70"/>
      <c r="H47" s="69">
        <v>150</v>
      </c>
      <c r="I47" s="25"/>
      <c r="J47" s="69">
        <v>187</v>
      </c>
      <c r="K47" s="25"/>
      <c r="L47" s="69">
        <v>138</v>
      </c>
      <c r="M47" s="93"/>
      <c r="N47" s="96">
        <v>139</v>
      </c>
      <c r="O47" s="93"/>
      <c r="P47" s="96">
        <v>75</v>
      </c>
      <c r="Q47" s="93"/>
      <c r="R47" s="96">
        <v>201</v>
      </c>
      <c r="S47" s="93"/>
      <c r="T47" s="96">
        <v>150</v>
      </c>
    </row>
    <row r="48" spans="1:20" ht="30.75" thickBot="1" x14ac:dyDescent="0.25">
      <c r="A48" s="32">
        <v>6</v>
      </c>
      <c r="B48" s="39" t="s">
        <v>62</v>
      </c>
      <c r="C48" s="66" t="s">
        <v>110</v>
      </c>
      <c r="D48" s="67" t="s">
        <v>111</v>
      </c>
      <c r="E48" s="70"/>
      <c r="F48" s="69">
        <v>330</v>
      </c>
      <c r="G48" s="70"/>
      <c r="H48" s="69">
        <v>450</v>
      </c>
      <c r="I48" s="25"/>
      <c r="J48" s="69">
        <v>562</v>
      </c>
      <c r="K48" s="25"/>
      <c r="L48" s="69">
        <v>414</v>
      </c>
      <c r="M48" s="93"/>
      <c r="N48" s="96">
        <v>417</v>
      </c>
      <c r="O48" s="93"/>
      <c r="P48" s="96">
        <v>225</v>
      </c>
      <c r="Q48" s="93"/>
      <c r="R48" s="96">
        <v>603</v>
      </c>
      <c r="S48" s="93"/>
      <c r="T48" s="96">
        <v>450</v>
      </c>
    </row>
    <row r="49" spans="1:20" ht="30.75" thickBot="1" x14ac:dyDescent="0.25">
      <c r="A49" s="32">
        <v>7</v>
      </c>
      <c r="B49" s="39" t="s">
        <v>63</v>
      </c>
      <c r="C49" s="66" t="s">
        <v>110</v>
      </c>
      <c r="D49" s="67" t="s">
        <v>111</v>
      </c>
      <c r="E49" s="70"/>
      <c r="F49" s="69">
        <v>1320</v>
      </c>
      <c r="G49" s="70"/>
      <c r="H49" s="69">
        <v>1800</v>
      </c>
      <c r="I49" s="25"/>
      <c r="J49" s="69">
        <v>2250</v>
      </c>
      <c r="K49" s="25"/>
      <c r="L49" s="69">
        <v>1656</v>
      </c>
      <c r="M49" s="93"/>
      <c r="N49" s="96">
        <v>861.8</v>
      </c>
      <c r="O49" s="93"/>
      <c r="P49" s="96">
        <v>900</v>
      </c>
      <c r="Q49" s="93"/>
      <c r="R49" s="96">
        <v>2412</v>
      </c>
      <c r="S49" s="93"/>
      <c r="T49" s="96">
        <v>1800</v>
      </c>
    </row>
    <row r="50" spans="1:20" ht="30.75" thickBot="1" x14ac:dyDescent="0.25">
      <c r="A50" s="32">
        <v>8</v>
      </c>
      <c r="B50" s="53" t="s">
        <v>64</v>
      </c>
      <c r="C50" s="66" t="s">
        <v>110</v>
      </c>
      <c r="D50" s="67" t="s">
        <v>111</v>
      </c>
      <c r="E50" s="70"/>
      <c r="F50" s="69">
        <v>220</v>
      </c>
      <c r="G50" s="70"/>
      <c r="H50" s="69">
        <v>300</v>
      </c>
      <c r="I50" s="25"/>
      <c r="J50" s="69">
        <v>375</v>
      </c>
      <c r="K50" s="25"/>
      <c r="L50" s="69">
        <v>276</v>
      </c>
      <c r="M50" s="93"/>
      <c r="N50" s="96">
        <v>143.63</v>
      </c>
      <c r="O50" s="93"/>
      <c r="P50" s="96">
        <v>150</v>
      </c>
      <c r="Q50" s="93"/>
      <c r="R50" s="96">
        <v>402</v>
      </c>
      <c r="S50" s="93"/>
      <c r="T50" s="96">
        <v>300</v>
      </c>
    </row>
    <row r="51" spans="1:20" ht="30.75" thickBot="1" x14ac:dyDescent="0.25">
      <c r="A51" s="32">
        <v>9</v>
      </c>
      <c r="B51" s="39" t="s">
        <v>65</v>
      </c>
      <c r="C51" s="66" t="s">
        <v>110</v>
      </c>
      <c r="D51" s="67" t="s">
        <v>111</v>
      </c>
      <c r="E51" s="70"/>
      <c r="F51" s="69">
        <v>550</v>
      </c>
      <c r="G51" s="70"/>
      <c r="H51" s="69">
        <v>750</v>
      </c>
      <c r="I51" s="25"/>
      <c r="J51" s="69">
        <v>937</v>
      </c>
      <c r="K51" s="25"/>
      <c r="L51" s="69">
        <v>690</v>
      </c>
      <c r="M51" s="93"/>
      <c r="N51" s="96">
        <v>359.08</v>
      </c>
      <c r="O51" s="93"/>
      <c r="P51" s="96">
        <v>375</v>
      </c>
      <c r="Q51" s="93"/>
      <c r="R51" s="96">
        <v>1005</v>
      </c>
      <c r="S51" s="93"/>
      <c r="T51" s="96">
        <v>750</v>
      </c>
    </row>
    <row r="52" spans="1:20" ht="30" x14ac:dyDescent="0.2">
      <c r="A52" s="32">
        <v>10</v>
      </c>
      <c r="B52" s="53" t="s">
        <v>55</v>
      </c>
      <c r="C52" s="66" t="s">
        <v>110</v>
      </c>
      <c r="D52" s="67" t="s">
        <v>111</v>
      </c>
      <c r="E52" s="70"/>
      <c r="F52" s="69">
        <v>110</v>
      </c>
      <c r="G52" s="70"/>
      <c r="H52" s="69">
        <v>150</v>
      </c>
      <c r="I52" s="25"/>
      <c r="J52" s="69">
        <v>187</v>
      </c>
      <c r="K52" s="25"/>
      <c r="L52" s="69">
        <v>138</v>
      </c>
      <c r="M52" s="93"/>
      <c r="N52" s="96">
        <v>139</v>
      </c>
      <c r="O52" s="93"/>
      <c r="P52" s="96">
        <v>75</v>
      </c>
      <c r="Q52" s="93"/>
      <c r="R52" s="96">
        <v>201</v>
      </c>
      <c r="S52" s="93"/>
      <c r="T52" s="96">
        <v>150</v>
      </c>
    </row>
    <row r="53" spans="1:20" ht="15.75" thickBot="1" x14ac:dyDescent="0.25">
      <c r="A53" s="154" t="s">
        <v>114</v>
      </c>
      <c r="B53" s="166"/>
      <c r="C53" s="166"/>
      <c r="D53" s="167"/>
      <c r="E53" s="70"/>
      <c r="F53" s="85">
        <f>SUM(F43:F52)</f>
        <v>3300</v>
      </c>
      <c r="G53" s="70"/>
      <c r="H53" s="85">
        <f>SUM(H43:H52)</f>
        <v>4500</v>
      </c>
      <c r="I53" s="25"/>
      <c r="J53" s="85">
        <f>SUM(J43:J52)</f>
        <v>5622</v>
      </c>
      <c r="K53" s="25"/>
      <c r="L53" s="85">
        <f>SUM(L43:L52)</f>
        <v>4140</v>
      </c>
      <c r="M53" s="93"/>
      <c r="N53" s="97">
        <f>SUM(N43:N52)</f>
        <v>2893.51</v>
      </c>
      <c r="O53" s="93"/>
      <c r="P53" s="97">
        <f>SUM(P43:P52)</f>
        <v>2250</v>
      </c>
      <c r="Q53" s="93"/>
      <c r="R53" s="97">
        <f>SUM(R43:R52)</f>
        <v>6030</v>
      </c>
      <c r="S53" s="93"/>
      <c r="T53" s="97">
        <f>SUM(T43:T52)</f>
        <v>4500</v>
      </c>
    </row>
    <row r="54" spans="1:20" ht="45" customHeight="1" thickBot="1" x14ac:dyDescent="0.25">
      <c r="A54" s="79" t="s">
        <v>66</v>
      </c>
      <c r="B54" s="39"/>
      <c r="C54" s="66"/>
      <c r="D54" s="67"/>
      <c r="E54" s="70"/>
      <c r="F54" s="69"/>
      <c r="G54" s="70"/>
      <c r="H54" s="69"/>
      <c r="I54" s="25"/>
      <c r="J54" s="69"/>
      <c r="K54" s="25"/>
      <c r="L54" s="69"/>
      <c r="M54" s="93"/>
      <c r="N54" s="96"/>
      <c r="O54" s="93"/>
      <c r="P54" s="96"/>
      <c r="Q54" s="93"/>
      <c r="R54" s="96"/>
      <c r="S54" s="93"/>
      <c r="T54" s="96"/>
    </row>
    <row r="55" spans="1:20" ht="30.75" thickBot="1" x14ac:dyDescent="0.25">
      <c r="A55" s="32">
        <v>1</v>
      </c>
      <c r="B55" s="80" t="s">
        <v>67</v>
      </c>
      <c r="C55" s="66" t="s">
        <v>110</v>
      </c>
      <c r="D55" s="67" t="s">
        <v>111</v>
      </c>
      <c r="E55" s="70"/>
      <c r="F55" s="69">
        <v>148.5</v>
      </c>
      <c r="G55" s="70"/>
      <c r="H55" s="69">
        <v>540</v>
      </c>
      <c r="I55" s="25"/>
      <c r="J55" s="69">
        <v>675</v>
      </c>
      <c r="K55" s="25"/>
      <c r="L55" s="69">
        <v>453.6</v>
      </c>
      <c r="M55" s="93"/>
      <c r="N55" s="96">
        <v>179.55</v>
      </c>
      <c r="O55" s="93"/>
      <c r="P55" s="96">
        <v>162</v>
      </c>
      <c r="Q55" s="93"/>
      <c r="R55" s="96">
        <v>729</v>
      </c>
      <c r="S55" s="93"/>
      <c r="T55" s="96">
        <v>243</v>
      </c>
    </row>
    <row r="56" spans="1:20" ht="30.75" thickBot="1" x14ac:dyDescent="0.25">
      <c r="A56" s="32">
        <v>2</v>
      </c>
      <c r="B56" s="53" t="s">
        <v>68</v>
      </c>
      <c r="C56" s="66" t="s">
        <v>110</v>
      </c>
      <c r="D56" s="67" t="s">
        <v>111</v>
      </c>
      <c r="E56" s="70"/>
      <c r="F56" s="69">
        <v>11</v>
      </c>
      <c r="G56" s="70"/>
      <c r="H56" s="69">
        <v>40</v>
      </c>
      <c r="I56" s="25"/>
      <c r="J56" s="69">
        <v>550</v>
      </c>
      <c r="K56" s="25"/>
      <c r="L56" s="69">
        <v>33.6</v>
      </c>
      <c r="M56" s="93"/>
      <c r="N56" s="96">
        <v>99.75</v>
      </c>
      <c r="O56" s="93"/>
      <c r="P56" s="96">
        <v>12</v>
      </c>
      <c r="Q56" s="93"/>
      <c r="R56" s="96">
        <v>54</v>
      </c>
      <c r="S56" s="93"/>
      <c r="T56" s="96">
        <v>18</v>
      </c>
    </row>
    <row r="57" spans="1:20" ht="30.75" thickBot="1" x14ac:dyDescent="0.25">
      <c r="A57" s="32">
        <v>3</v>
      </c>
      <c r="B57" s="39" t="s">
        <v>69</v>
      </c>
      <c r="C57" s="66" t="s">
        <v>110</v>
      </c>
      <c r="D57" s="67" t="s">
        <v>111</v>
      </c>
      <c r="E57" s="70"/>
      <c r="F57" s="69">
        <v>5.5</v>
      </c>
      <c r="G57" s="70"/>
      <c r="H57" s="69">
        <v>20</v>
      </c>
      <c r="I57" s="25"/>
      <c r="J57" s="69">
        <v>550</v>
      </c>
      <c r="K57" s="25"/>
      <c r="L57" s="69">
        <v>16.8</v>
      </c>
      <c r="M57" s="93"/>
      <c r="N57" s="96" t="s">
        <v>149</v>
      </c>
      <c r="O57" s="93"/>
      <c r="P57" s="96">
        <v>6</v>
      </c>
      <c r="Q57" s="93"/>
      <c r="R57" s="96">
        <v>27</v>
      </c>
      <c r="S57" s="93"/>
      <c r="T57" s="96">
        <v>9</v>
      </c>
    </row>
    <row r="58" spans="1:20" ht="30.75" thickBot="1" x14ac:dyDescent="0.25">
      <c r="A58" s="32">
        <v>4</v>
      </c>
      <c r="B58" s="53" t="s">
        <v>52</v>
      </c>
      <c r="C58" s="66" t="s">
        <v>110</v>
      </c>
      <c r="D58" s="67" t="s">
        <v>111</v>
      </c>
      <c r="E58" s="70"/>
      <c r="F58" s="69">
        <v>38.5</v>
      </c>
      <c r="G58" s="70"/>
      <c r="H58" s="69">
        <v>140</v>
      </c>
      <c r="I58" s="25"/>
      <c r="J58" s="69">
        <v>575</v>
      </c>
      <c r="K58" s="25"/>
      <c r="L58" s="69">
        <v>117.6</v>
      </c>
      <c r="M58" s="93"/>
      <c r="N58" s="96">
        <v>232.75</v>
      </c>
      <c r="O58" s="93"/>
      <c r="P58" s="96">
        <v>42</v>
      </c>
      <c r="Q58" s="93"/>
      <c r="R58" s="96">
        <v>189</v>
      </c>
      <c r="S58" s="93"/>
      <c r="T58" s="96">
        <v>63</v>
      </c>
    </row>
    <row r="59" spans="1:20" ht="30.75" thickBot="1" x14ac:dyDescent="0.25">
      <c r="A59" s="32">
        <v>5</v>
      </c>
      <c r="B59" s="39" t="s">
        <v>70</v>
      </c>
      <c r="C59" s="66" t="s">
        <v>110</v>
      </c>
      <c r="D59" s="67" t="s">
        <v>111</v>
      </c>
      <c r="E59" s="70"/>
      <c r="F59" s="69">
        <v>44</v>
      </c>
      <c r="G59" s="70"/>
      <c r="H59" s="69">
        <v>160</v>
      </c>
      <c r="I59" s="25"/>
      <c r="J59" s="69">
        <v>580</v>
      </c>
      <c r="K59" s="25"/>
      <c r="L59" s="69">
        <v>134.4</v>
      </c>
      <c r="M59" s="93"/>
      <c r="N59" s="96">
        <v>277.08</v>
      </c>
      <c r="O59" s="93"/>
      <c r="P59" s="96">
        <v>48</v>
      </c>
      <c r="Q59" s="93"/>
      <c r="R59" s="96">
        <v>216</v>
      </c>
      <c r="S59" s="93"/>
      <c r="T59" s="96">
        <v>72</v>
      </c>
    </row>
    <row r="60" spans="1:20" ht="30.75" thickBot="1" x14ac:dyDescent="0.25">
      <c r="A60" s="32">
        <v>6</v>
      </c>
      <c r="B60" s="39" t="s">
        <v>71</v>
      </c>
      <c r="C60" s="66" t="s">
        <v>110</v>
      </c>
      <c r="D60" s="67" t="s">
        <v>111</v>
      </c>
      <c r="E60" s="70"/>
      <c r="F60" s="69">
        <v>5.5</v>
      </c>
      <c r="G60" s="70"/>
      <c r="H60" s="69">
        <v>20</v>
      </c>
      <c r="I60" s="25"/>
      <c r="J60" s="69">
        <v>580</v>
      </c>
      <c r="K60" s="25"/>
      <c r="L60" s="69">
        <v>16.8</v>
      </c>
      <c r="M60" s="93"/>
      <c r="N60" s="96" t="s">
        <v>149</v>
      </c>
      <c r="O60" s="93"/>
      <c r="P60" s="96">
        <v>6</v>
      </c>
      <c r="Q60" s="93"/>
      <c r="R60" s="96">
        <v>27</v>
      </c>
      <c r="S60" s="93"/>
      <c r="T60" s="96">
        <v>9</v>
      </c>
    </row>
    <row r="61" spans="1:20" ht="30.75" thickBot="1" x14ac:dyDescent="0.25">
      <c r="A61" s="32">
        <v>7</v>
      </c>
      <c r="B61" s="84" t="s">
        <v>72</v>
      </c>
      <c r="C61" s="66" t="s">
        <v>110</v>
      </c>
      <c r="D61" s="67" t="s">
        <v>111</v>
      </c>
      <c r="E61" s="70"/>
      <c r="F61" s="69">
        <v>82.5</v>
      </c>
      <c r="G61" s="70"/>
      <c r="H61" s="69">
        <v>300</v>
      </c>
      <c r="I61" s="25"/>
      <c r="J61" s="69">
        <v>375</v>
      </c>
      <c r="K61" s="25"/>
      <c r="L61" s="69">
        <v>252</v>
      </c>
      <c r="M61" s="93"/>
      <c r="N61" s="96">
        <v>543.08000000000004</v>
      </c>
      <c r="O61" s="93"/>
      <c r="P61" s="96">
        <v>90</v>
      </c>
      <c r="Q61" s="93"/>
      <c r="R61" s="96">
        <v>405</v>
      </c>
      <c r="S61" s="93"/>
      <c r="T61" s="96">
        <v>135</v>
      </c>
    </row>
    <row r="62" spans="1:20" ht="30.75" thickBot="1" x14ac:dyDescent="0.25">
      <c r="A62" s="32">
        <v>8</v>
      </c>
      <c r="B62" s="39" t="s">
        <v>73</v>
      </c>
      <c r="C62" s="66" t="s">
        <v>110</v>
      </c>
      <c r="D62" s="67" t="s">
        <v>111</v>
      </c>
      <c r="E62" s="70"/>
      <c r="F62" s="69">
        <v>22</v>
      </c>
      <c r="G62" s="70"/>
      <c r="H62" s="69">
        <v>80</v>
      </c>
      <c r="I62" s="25"/>
      <c r="J62" s="69">
        <v>100</v>
      </c>
      <c r="K62" s="25"/>
      <c r="L62" s="69">
        <v>67.2</v>
      </c>
      <c r="M62" s="93"/>
      <c r="N62" s="96" t="s">
        <v>149</v>
      </c>
      <c r="O62" s="93"/>
      <c r="P62" s="96">
        <v>24</v>
      </c>
      <c r="Q62" s="93"/>
      <c r="R62" s="96">
        <v>108</v>
      </c>
      <c r="S62" s="93"/>
      <c r="T62" s="96">
        <v>36</v>
      </c>
    </row>
    <row r="63" spans="1:20" ht="30.75" thickBot="1" x14ac:dyDescent="0.25">
      <c r="A63" s="32">
        <v>9</v>
      </c>
      <c r="B63" s="80" t="s">
        <v>53</v>
      </c>
      <c r="C63" s="66" t="s">
        <v>110</v>
      </c>
      <c r="D63" s="67" t="s">
        <v>111</v>
      </c>
      <c r="E63" s="70"/>
      <c r="F63" s="69">
        <v>148.5</v>
      </c>
      <c r="G63" s="70"/>
      <c r="H63" s="69">
        <v>540</v>
      </c>
      <c r="I63" s="25"/>
      <c r="J63" s="69">
        <v>675</v>
      </c>
      <c r="K63" s="25"/>
      <c r="L63" s="69">
        <v>453.6</v>
      </c>
      <c r="M63" s="93"/>
      <c r="N63" s="96">
        <v>919.92</v>
      </c>
      <c r="O63" s="93"/>
      <c r="P63" s="96">
        <v>162</v>
      </c>
      <c r="Q63" s="93"/>
      <c r="R63" s="96">
        <v>729</v>
      </c>
      <c r="S63" s="93"/>
      <c r="T63" s="96">
        <v>243</v>
      </c>
    </row>
    <row r="64" spans="1:20" ht="30.75" thickBot="1" x14ac:dyDescent="0.25">
      <c r="A64" s="32">
        <v>10</v>
      </c>
      <c r="B64" s="53" t="s">
        <v>75</v>
      </c>
      <c r="C64" s="66" t="s">
        <v>110</v>
      </c>
      <c r="D64" s="67" t="s">
        <v>111</v>
      </c>
      <c r="E64" s="70"/>
      <c r="F64" s="69">
        <v>5.5</v>
      </c>
      <c r="G64" s="70"/>
      <c r="H64" s="69">
        <v>20</v>
      </c>
      <c r="I64" s="25"/>
      <c r="J64" s="69">
        <v>25</v>
      </c>
      <c r="K64" s="25"/>
      <c r="L64" s="69">
        <v>16.8</v>
      </c>
      <c r="M64" s="93"/>
      <c r="N64" s="96" t="s">
        <v>149</v>
      </c>
      <c r="O64" s="93"/>
      <c r="P64" s="96">
        <v>6</v>
      </c>
      <c r="Q64" s="93"/>
      <c r="R64" s="96">
        <v>27</v>
      </c>
      <c r="S64" s="93"/>
      <c r="T64" s="96">
        <v>9</v>
      </c>
    </row>
    <row r="65" spans="1:20" ht="30.75" thickBot="1" x14ac:dyDescent="0.25">
      <c r="A65" s="32">
        <v>11</v>
      </c>
      <c r="B65" s="39" t="s">
        <v>74</v>
      </c>
      <c r="C65" s="66" t="s">
        <v>110</v>
      </c>
      <c r="D65" s="67" t="s">
        <v>111</v>
      </c>
      <c r="E65" s="70"/>
      <c r="F65" s="69">
        <v>5.5</v>
      </c>
      <c r="G65" s="70"/>
      <c r="H65" s="69">
        <v>20</v>
      </c>
      <c r="I65" s="25"/>
      <c r="J65" s="69">
        <v>25</v>
      </c>
      <c r="K65" s="25"/>
      <c r="L65" s="69">
        <v>16.8</v>
      </c>
      <c r="M65" s="93"/>
      <c r="N65" s="96" t="s">
        <v>149</v>
      </c>
      <c r="O65" s="93"/>
      <c r="P65" s="96">
        <v>6</v>
      </c>
      <c r="Q65" s="93"/>
      <c r="R65" s="96">
        <v>27</v>
      </c>
      <c r="S65" s="93"/>
      <c r="T65" s="96">
        <v>9</v>
      </c>
    </row>
    <row r="66" spans="1:20" ht="30.75" thickBot="1" x14ac:dyDescent="0.25">
      <c r="A66" s="32">
        <v>12</v>
      </c>
      <c r="B66" s="53" t="s">
        <v>76</v>
      </c>
      <c r="C66" s="66" t="s">
        <v>110</v>
      </c>
      <c r="D66" s="67" t="s">
        <v>111</v>
      </c>
      <c r="E66" s="70"/>
      <c r="F66" s="69">
        <v>22</v>
      </c>
      <c r="G66" s="70"/>
      <c r="H66" s="69">
        <v>80</v>
      </c>
      <c r="I66" s="25"/>
      <c r="J66" s="69">
        <v>100</v>
      </c>
      <c r="K66" s="25"/>
      <c r="L66" s="69">
        <v>67.2</v>
      </c>
      <c r="M66" s="93"/>
      <c r="N66" s="96">
        <v>133</v>
      </c>
      <c r="O66" s="93"/>
      <c r="P66" s="96">
        <v>24</v>
      </c>
      <c r="Q66" s="93"/>
      <c r="R66" s="96">
        <v>108</v>
      </c>
      <c r="S66" s="93"/>
      <c r="T66" s="96">
        <v>36</v>
      </c>
    </row>
    <row r="67" spans="1:20" ht="30.75" thickBot="1" x14ac:dyDescent="0.25">
      <c r="A67" s="32">
        <v>13</v>
      </c>
      <c r="B67" s="39" t="s">
        <v>77</v>
      </c>
      <c r="C67" s="66" t="s">
        <v>110</v>
      </c>
      <c r="D67" s="67" t="s">
        <v>111</v>
      </c>
      <c r="E67" s="70"/>
      <c r="F67" s="69">
        <v>11</v>
      </c>
      <c r="G67" s="70"/>
      <c r="H67" s="69">
        <v>40</v>
      </c>
      <c r="I67" s="25"/>
      <c r="J67" s="69">
        <v>50</v>
      </c>
      <c r="K67" s="25"/>
      <c r="L67" s="69">
        <v>33.6</v>
      </c>
      <c r="M67" s="93"/>
      <c r="N67" s="96">
        <v>99.75</v>
      </c>
      <c r="O67" s="93"/>
      <c r="P67" s="96">
        <v>12</v>
      </c>
      <c r="Q67" s="93"/>
      <c r="R67" s="96">
        <v>54</v>
      </c>
      <c r="S67" s="93"/>
      <c r="T67" s="96">
        <v>18</v>
      </c>
    </row>
    <row r="68" spans="1:20" ht="30.75" thickBot="1" x14ac:dyDescent="0.25">
      <c r="A68" s="32">
        <v>14</v>
      </c>
      <c r="B68" s="53" t="s">
        <v>54</v>
      </c>
      <c r="C68" s="66" t="s">
        <v>110</v>
      </c>
      <c r="D68" s="67" t="s">
        <v>111</v>
      </c>
      <c r="E68" s="70"/>
      <c r="F68" s="69">
        <v>38.5</v>
      </c>
      <c r="G68" s="70"/>
      <c r="H68" s="69">
        <v>140</v>
      </c>
      <c r="I68" s="25"/>
      <c r="J68" s="69">
        <v>175</v>
      </c>
      <c r="K68" s="25"/>
      <c r="L68" s="69">
        <v>117.6</v>
      </c>
      <c r="M68" s="93"/>
      <c r="N68" s="96">
        <v>189.97</v>
      </c>
      <c r="O68" s="93"/>
      <c r="P68" s="96">
        <v>42</v>
      </c>
      <c r="Q68" s="93"/>
      <c r="R68" s="96">
        <v>189</v>
      </c>
      <c r="S68" s="93"/>
      <c r="T68" s="96">
        <v>63</v>
      </c>
    </row>
    <row r="69" spans="1:20" ht="30.75" thickBot="1" x14ac:dyDescent="0.25">
      <c r="A69" s="32">
        <v>15</v>
      </c>
      <c r="B69" s="39" t="s">
        <v>78</v>
      </c>
      <c r="C69" s="66" t="s">
        <v>110</v>
      </c>
      <c r="D69" s="67" t="s">
        <v>111</v>
      </c>
      <c r="E69" s="70"/>
      <c r="F69" s="69">
        <v>5.5</v>
      </c>
      <c r="G69" s="70"/>
      <c r="H69" s="69">
        <v>20</v>
      </c>
      <c r="I69" s="25"/>
      <c r="J69" s="69">
        <v>25</v>
      </c>
      <c r="K69" s="25"/>
      <c r="L69" s="69">
        <v>16.8</v>
      </c>
      <c r="M69" s="93"/>
      <c r="N69" s="96">
        <v>99.75</v>
      </c>
      <c r="O69" s="93"/>
      <c r="P69" s="96">
        <v>6</v>
      </c>
      <c r="Q69" s="93"/>
      <c r="R69" s="96">
        <v>27</v>
      </c>
      <c r="S69" s="93"/>
      <c r="T69" s="96">
        <v>9</v>
      </c>
    </row>
    <row r="70" spans="1:20" ht="30.75" thickBot="1" x14ac:dyDescent="0.25">
      <c r="A70" s="32">
        <v>16</v>
      </c>
      <c r="B70" s="39" t="s">
        <v>56</v>
      </c>
      <c r="C70" s="66" t="s">
        <v>110</v>
      </c>
      <c r="D70" s="67" t="s">
        <v>111</v>
      </c>
      <c r="E70" s="70"/>
      <c r="F70" s="69">
        <v>38.5</v>
      </c>
      <c r="G70" s="70"/>
      <c r="H70" s="69">
        <v>140</v>
      </c>
      <c r="I70" s="25"/>
      <c r="J70" s="69">
        <v>175</v>
      </c>
      <c r="K70" s="25"/>
      <c r="L70" s="69">
        <v>117.6</v>
      </c>
      <c r="M70" s="93"/>
      <c r="N70" s="96">
        <v>99.75</v>
      </c>
      <c r="O70" s="93"/>
      <c r="P70" s="96">
        <v>42</v>
      </c>
      <c r="Q70" s="93"/>
      <c r="R70" s="96">
        <v>378</v>
      </c>
      <c r="S70" s="93"/>
      <c r="T70" s="96">
        <v>63</v>
      </c>
    </row>
    <row r="71" spans="1:20" ht="30.75" thickBot="1" x14ac:dyDescent="0.25">
      <c r="A71" s="32">
        <v>17</v>
      </c>
      <c r="B71" s="80" t="s">
        <v>79</v>
      </c>
      <c r="C71" s="66" t="s">
        <v>110</v>
      </c>
      <c r="D71" s="67" t="s">
        <v>111</v>
      </c>
      <c r="E71" s="70"/>
      <c r="F71" s="69">
        <v>44</v>
      </c>
      <c r="G71" s="70"/>
      <c r="H71" s="69">
        <v>160</v>
      </c>
      <c r="I71" s="25"/>
      <c r="J71" s="69">
        <v>200</v>
      </c>
      <c r="K71" s="25"/>
      <c r="L71" s="69">
        <v>134.4</v>
      </c>
      <c r="M71" s="93"/>
      <c r="N71" s="96">
        <v>99.75</v>
      </c>
      <c r="O71" s="93"/>
      <c r="P71" s="96">
        <v>48</v>
      </c>
      <c r="Q71" s="93"/>
      <c r="R71" s="96">
        <v>216</v>
      </c>
      <c r="S71" s="93"/>
      <c r="T71" s="96">
        <v>72</v>
      </c>
    </row>
    <row r="72" spans="1:20" ht="30.75" thickBot="1" x14ac:dyDescent="0.25">
      <c r="A72" s="32">
        <v>18</v>
      </c>
      <c r="B72" s="53" t="s">
        <v>136</v>
      </c>
      <c r="C72" s="66" t="s">
        <v>110</v>
      </c>
      <c r="D72" s="67" t="s">
        <v>111</v>
      </c>
      <c r="E72" s="70"/>
      <c r="F72" s="69">
        <v>82.5</v>
      </c>
      <c r="G72" s="70"/>
      <c r="H72" s="69">
        <v>300</v>
      </c>
      <c r="I72" s="25"/>
      <c r="J72" s="69">
        <v>375</v>
      </c>
      <c r="K72" s="25"/>
      <c r="L72" s="69">
        <v>252</v>
      </c>
      <c r="M72" s="93"/>
      <c r="N72" s="96">
        <v>99.75</v>
      </c>
      <c r="O72" s="93"/>
      <c r="P72" s="96">
        <v>90</v>
      </c>
      <c r="Q72" s="93"/>
      <c r="R72" s="96">
        <v>405</v>
      </c>
      <c r="S72" s="93"/>
      <c r="T72" s="96">
        <v>135</v>
      </c>
    </row>
    <row r="73" spans="1:20" ht="30.75" thickBot="1" x14ac:dyDescent="0.25">
      <c r="A73" s="32">
        <v>19</v>
      </c>
      <c r="B73" s="39" t="s">
        <v>137</v>
      </c>
      <c r="C73" s="66" t="s">
        <v>110</v>
      </c>
      <c r="D73" s="67" t="s">
        <v>111</v>
      </c>
      <c r="E73" s="70"/>
      <c r="F73" s="69">
        <v>71.5</v>
      </c>
      <c r="G73" s="70"/>
      <c r="H73" s="69">
        <v>260</v>
      </c>
      <c r="I73" s="25"/>
      <c r="J73" s="69">
        <v>325</v>
      </c>
      <c r="K73" s="25"/>
      <c r="L73" s="69">
        <v>218.4</v>
      </c>
      <c r="M73" s="93"/>
      <c r="N73" s="96">
        <v>86.45</v>
      </c>
      <c r="O73" s="93"/>
      <c r="P73" s="96">
        <v>78</v>
      </c>
      <c r="Q73" s="93"/>
      <c r="R73" s="96">
        <v>351</v>
      </c>
      <c r="S73" s="93"/>
      <c r="T73" s="96">
        <v>119</v>
      </c>
    </row>
    <row r="74" spans="1:20" ht="30.75" thickBot="1" x14ac:dyDescent="0.25">
      <c r="A74" s="32">
        <v>20</v>
      </c>
      <c r="B74" s="53" t="s">
        <v>59</v>
      </c>
      <c r="C74" s="66" t="s">
        <v>110</v>
      </c>
      <c r="D74" s="67" t="s">
        <v>111</v>
      </c>
      <c r="E74" s="70"/>
      <c r="F74" s="69">
        <v>33</v>
      </c>
      <c r="G74" s="70"/>
      <c r="H74" s="69">
        <v>120</v>
      </c>
      <c r="I74" s="25"/>
      <c r="J74" s="69">
        <v>150</v>
      </c>
      <c r="K74" s="25"/>
      <c r="L74" s="69">
        <v>100.8</v>
      </c>
      <c r="M74" s="93"/>
      <c r="N74" s="96">
        <v>99.75</v>
      </c>
      <c r="O74" s="93"/>
      <c r="P74" s="96">
        <v>36</v>
      </c>
      <c r="Q74" s="93"/>
      <c r="R74" s="96">
        <v>162</v>
      </c>
      <c r="S74" s="93"/>
      <c r="T74" s="96">
        <v>54</v>
      </c>
    </row>
    <row r="75" spans="1:20" ht="30.75" thickBot="1" x14ac:dyDescent="0.25">
      <c r="A75" s="32">
        <v>21</v>
      </c>
      <c r="B75" s="39" t="s">
        <v>80</v>
      </c>
      <c r="C75" s="66" t="s">
        <v>110</v>
      </c>
      <c r="D75" s="67" t="s">
        <v>111</v>
      </c>
      <c r="E75" s="70"/>
      <c r="F75" s="69">
        <v>5.5</v>
      </c>
      <c r="G75" s="70"/>
      <c r="H75" s="69">
        <v>20</v>
      </c>
      <c r="I75" s="25"/>
      <c r="J75" s="69">
        <v>25</v>
      </c>
      <c r="K75" s="25"/>
      <c r="L75" s="69">
        <v>16.8</v>
      </c>
      <c r="M75" s="93"/>
      <c r="N75" s="96" t="s">
        <v>149</v>
      </c>
      <c r="O75" s="93"/>
      <c r="P75" s="96">
        <v>6</v>
      </c>
      <c r="Q75" s="93"/>
      <c r="R75" s="96">
        <v>27</v>
      </c>
      <c r="S75" s="93"/>
      <c r="T75" s="96">
        <v>9</v>
      </c>
    </row>
    <row r="76" spans="1:20" ht="30.75" thickBot="1" x14ac:dyDescent="0.25">
      <c r="A76" s="32">
        <v>22</v>
      </c>
      <c r="B76" s="53" t="s">
        <v>81</v>
      </c>
      <c r="C76" s="66" t="s">
        <v>110</v>
      </c>
      <c r="D76" s="67" t="s">
        <v>111</v>
      </c>
      <c r="E76" s="70"/>
      <c r="F76" s="69">
        <v>77</v>
      </c>
      <c r="G76" s="70"/>
      <c r="H76" s="69">
        <v>280</v>
      </c>
      <c r="I76" s="25"/>
      <c r="J76" s="69">
        <v>350</v>
      </c>
      <c r="K76" s="25"/>
      <c r="L76" s="69">
        <v>235.2</v>
      </c>
      <c r="M76" s="93"/>
      <c r="N76" s="96">
        <v>99.75</v>
      </c>
      <c r="O76" s="93"/>
      <c r="P76" s="96">
        <v>84</v>
      </c>
      <c r="Q76" s="93"/>
      <c r="R76" s="96">
        <v>378</v>
      </c>
      <c r="S76" s="93"/>
      <c r="T76" s="96">
        <v>126</v>
      </c>
    </row>
    <row r="77" spans="1:20" ht="30.75" thickBot="1" x14ac:dyDescent="0.25">
      <c r="A77" s="32">
        <v>23</v>
      </c>
      <c r="B77" s="39" t="s">
        <v>62</v>
      </c>
      <c r="C77" s="66" t="s">
        <v>110</v>
      </c>
      <c r="D77" s="67" t="s">
        <v>111</v>
      </c>
      <c r="E77" s="70"/>
      <c r="F77" s="69">
        <v>115.5</v>
      </c>
      <c r="G77" s="70"/>
      <c r="H77" s="69">
        <v>420</v>
      </c>
      <c r="I77" s="25"/>
      <c r="J77" s="69">
        <v>525</v>
      </c>
      <c r="K77" s="25"/>
      <c r="L77" s="69">
        <v>352.8</v>
      </c>
      <c r="M77" s="93"/>
      <c r="N77" s="96">
        <v>139.65</v>
      </c>
      <c r="O77" s="93"/>
      <c r="P77" s="96">
        <v>126</v>
      </c>
      <c r="Q77" s="93"/>
      <c r="R77" s="96">
        <v>567</v>
      </c>
      <c r="S77" s="93"/>
      <c r="T77" s="96">
        <v>189</v>
      </c>
    </row>
    <row r="78" spans="1:20" ht="30.75" thickBot="1" x14ac:dyDescent="0.25">
      <c r="A78" s="32">
        <v>24</v>
      </c>
      <c r="B78" s="53" t="s">
        <v>60</v>
      </c>
      <c r="C78" s="66" t="s">
        <v>110</v>
      </c>
      <c r="D78" s="67" t="s">
        <v>111</v>
      </c>
      <c r="E78" s="70"/>
      <c r="F78" s="69">
        <v>258.5</v>
      </c>
      <c r="G78" s="70"/>
      <c r="H78" s="69">
        <v>940</v>
      </c>
      <c r="I78" s="25"/>
      <c r="J78" s="69">
        <v>1175</v>
      </c>
      <c r="K78" s="25"/>
      <c r="L78" s="69">
        <v>789.6</v>
      </c>
      <c r="M78" s="93"/>
      <c r="N78" s="96">
        <v>312.55</v>
      </c>
      <c r="O78" s="93"/>
      <c r="P78" s="96">
        <v>282</v>
      </c>
      <c r="Q78" s="93"/>
      <c r="R78" s="96">
        <v>1269</v>
      </c>
      <c r="S78" s="93"/>
      <c r="T78" s="96">
        <v>423</v>
      </c>
    </row>
    <row r="79" spans="1:20" ht="30.75" thickBot="1" x14ac:dyDescent="0.25">
      <c r="A79" s="32">
        <v>25</v>
      </c>
      <c r="B79" s="39" t="s">
        <v>82</v>
      </c>
      <c r="C79" s="66" t="s">
        <v>110</v>
      </c>
      <c r="D79" s="67" t="s">
        <v>111</v>
      </c>
      <c r="E79" s="70"/>
      <c r="F79" s="69">
        <v>11</v>
      </c>
      <c r="G79" s="70"/>
      <c r="H79" s="69">
        <v>40</v>
      </c>
      <c r="I79" s="25"/>
      <c r="J79" s="69">
        <v>50</v>
      </c>
      <c r="K79" s="25"/>
      <c r="L79" s="69">
        <v>33.6</v>
      </c>
      <c r="M79" s="93"/>
      <c r="N79" s="96">
        <v>99.75</v>
      </c>
      <c r="O79" s="93"/>
      <c r="P79" s="96">
        <v>12</v>
      </c>
      <c r="Q79" s="93"/>
      <c r="R79" s="96">
        <v>54</v>
      </c>
      <c r="S79" s="93"/>
      <c r="T79" s="96">
        <v>18</v>
      </c>
    </row>
    <row r="80" spans="1:20" ht="30.75" thickBot="1" x14ac:dyDescent="0.25">
      <c r="A80" s="32">
        <v>26</v>
      </c>
      <c r="B80" s="53" t="s">
        <v>83</v>
      </c>
      <c r="C80" s="66" t="s">
        <v>110</v>
      </c>
      <c r="D80" s="67" t="s">
        <v>111</v>
      </c>
      <c r="E80" s="70"/>
      <c r="F80" s="69">
        <v>22</v>
      </c>
      <c r="G80" s="70"/>
      <c r="H80" s="69">
        <v>80</v>
      </c>
      <c r="I80" s="25"/>
      <c r="J80" s="69">
        <v>100</v>
      </c>
      <c r="K80" s="25"/>
      <c r="L80" s="69">
        <v>67.2</v>
      </c>
      <c r="M80" s="93"/>
      <c r="N80" s="96">
        <v>99.75</v>
      </c>
      <c r="O80" s="93"/>
      <c r="P80" s="96">
        <v>24</v>
      </c>
      <c r="Q80" s="93"/>
      <c r="R80" s="96">
        <v>108</v>
      </c>
      <c r="S80" s="93"/>
      <c r="T80" s="96">
        <v>36</v>
      </c>
    </row>
    <row r="81" spans="1:20" ht="30.75" thickBot="1" x14ac:dyDescent="0.25">
      <c r="A81" s="32">
        <v>27</v>
      </c>
      <c r="B81" s="39" t="s">
        <v>84</v>
      </c>
      <c r="C81" s="66" t="s">
        <v>110</v>
      </c>
      <c r="D81" s="67" t="s">
        <v>111</v>
      </c>
      <c r="E81" s="70"/>
      <c r="F81" s="69">
        <v>88</v>
      </c>
      <c r="G81" s="70"/>
      <c r="H81" s="69">
        <v>320</v>
      </c>
      <c r="I81" s="25"/>
      <c r="J81" s="69">
        <v>400</v>
      </c>
      <c r="K81" s="25"/>
      <c r="L81" s="69">
        <v>268.8</v>
      </c>
      <c r="M81" s="93"/>
      <c r="N81" s="96">
        <v>106.4</v>
      </c>
      <c r="O81" s="93"/>
      <c r="P81" s="96">
        <v>96</v>
      </c>
      <c r="Q81" s="93"/>
      <c r="R81" s="96">
        <v>432</v>
      </c>
      <c r="S81" s="93"/>
      <c r="T81" s="96">
        <v>144</v>
      </c>
    </row>
    <row r="82" spans="1:20" ht="30.75" thickBot="1" x14ac:dyDescent="0.25">
      <c r="A82" s="32">
        <v>28</v>
      </c>
      <c r="B82" s="84" t="s">
        <v>85</v>
      </c>
      <c r="C82" s="66" t="s">
        <v>110</v>
      </c>
      <c r="D82" s="67" t="s">
        <v>111</v>
      </c>
      <c r="E82" s="70"/>
      <c r="F82" s="69">
        <v>49.5</v>
      </c>
      <c r="G82" s="70"/>
      <c r="H82" s="69">
        <v>180</v>
      </c>
      <c r="I82" s="25"/>
      <c r="J82" s="69">
        <v>225</v>
      </c>
      <c r="K82" s="25"/>
      <c r="L82" s="69">
        <v>151.19999999999999</v>
      </c>
      <c r="M82" s="93"/>
      <c r="N82" s="96">
        <v>99.75</v>
      </c>
      <c r="O82" s="93"/>
      <c r="P82" s="96">
        <v>54</v>
      </c>
      <c r="Q82" s="93"/>
      <c r="R82" s="96">
        <v>243</v>
      </c>
      <c r="S82" s="93"/>
      <c r="T82" s="96">
        <v>81</v>
      </c>
    </row>
    <row r="83" spans="1:20" ht="30.75" thickBot="1" x14ac:dyDescent="0.25">
      <c r="A83" s="32">
        <v>29</v>
      </c>
      <c r="B83" s="39" t="s">
        <v>65</v>
      </c>
      <c r="C83" s="66" t="s">
        <v>110</v>
      </c>
      <c r="D83" s="67" t="s">
        <v>111</v>
      </c>
      <c r="E83" s="70"/>
      <c r="F83" s="69">
        <v>66</v>
      </c>
      <c r="G83" s="70"/>
      <c r="H83" s="69">
        <v>240</v>
      </c>
      <c r="I83" s="25"/>
      <c r="J83" s="69">
        <v>300</v>
      </c>
      <c r="K83" s="25"/>
      <c r="L83" s="69">
        <v>201.6</v>
      </c>
      <c r="M83" s="93"/>
      <c r="N83" s="96">
        <v>99.75</v>
      </c>
      <c r="O83" s="93"/>
      <c r="P83" s="96">
        <v>72</v>
      </c>
      <c r="Q83" s="93"/>
      <c r="R83" s="96">
        <v>324</v>
      </c>
      <c r="S83" s="93"/>
      <c r="T83" s="96">
        <v>108</v>
      </c>
    </row>
    <row r="84" spans="1:20" ht="30.75" thickBot="1" x14ac:dyDescent="0.25">
      <c r="A84" s="32">
        <v>30</v>
      </c>
      <c r="B84" s="39" t="s">
        <v>86</v>
      </c>
      <c r="C84" s="66" t="s">
        <v>110</v>
      </c>
      <c r="D84" s="67" t="s">
        <v>111</v>
      </c>
      <c r="E84" s="70"/>
      <c r="F84" s="69">
        <v>5.5</v>
      </c>
      <c r="G84" s="70"/>
      <c r="H84" s="69">
        <v>20</v>
      </c>
      <c r="I84" s="25"/>
      <c r="J84" s="69">
        <v>25</v>
      </c>
      <c r="K84" s="25"/>
      <c r="L84" s="69">
        <v>16.8</v>
      </c>
      <c r="M84" s="93"/>
      <c r="N84" s="96">
        <v>99.75</v>
      </c>
      <c r="O84" s="93"/>
      <c r="P84" s="96">
        <v>6</v>
      </c>
      <c r="Q84" s="93"/>
      <c r="R84" s="96">
        <v>27</v>
      </c>
      <c r="S84" s="93"/>
      <c r="T84" s="96">
        <v>9</v>
      </c>
    </row>
    <row r="85" spans="1:20" ht="30.75" thickBot="1" x14ac:dyDescent="0.25">
      <c r="A85" s="32">
        <v>31</v>
      </c>
      <c r="B85" s="53" t="s">
        <v>87</v>
      </c>
      <c r="C85" s="66" t="s">
        <v>110</v>
      </c>
      <c r="D85" s="67" t="s">
        <v>111</v>
      </c>
      <c r="E85" s="70"/>
      <c r="F85" s="69">
        <v>275</v>
      </c>
      <c r="G85" s="70"/>
      <c r="H85" s="69">
        <v>1000</v>
      </c>
      <c r="I85" s="25"/>
      <c r="J85" s="69">
        <v>1250</v>
      </c>
      <c r="K85" s="25"/>
      <c r="L85" s="69">
        <v>840</v>
      </c>
      <c r="M85" s="93"/>
      <c r="N85" s="96">
        <v>434.47</v>
      </c>
      <c r="O85" s="93"/>
      <c r="P85" s="96">
        <v>300</v>
      </c>
      <c r="Q85" s="93"/>
      <c r="R85" s="96">
        <v>1350</v>
      </c>
      <c r="S85" s="93"/>
      <c r="T85" s="96">
        <v>450</v>
      </c>
    </row>
    <row r="86" spans="1:20" ht="30.75" thickBot="1" x14ac:dyDescent="0.25">
      <c r="A86" s="32">
        <v>32</v>
      </c>
      <c r="B86" s="39" t="s">
        <v>88</v>
      </c>
      <c r="C86" s="66" t="s">
        <v>110</v>
      </c>
      <c r="D86" s="67" t="s">
        <v>111</v>
      </c>
      <c r="E86" s="70"/>
      <c r="F86" s="69">
        <v>11</v>
      </c>
      <c r="G86" s="70"/>
      <c r="H86" s="69">
        <v>40</v>
      </c>
      <c r="I86" s="25"/>
      <c r="J86" s="69">
        <v>50</v>
      </c>
      <c r="K86" s="25"/>
      <c r="L86" s="69">
        <v>33.6</v>
      </c>
      <c r="M86" s="93"/>
      <c r="N86" s="96" t="s">
        <v>149</v>
      </c>
      <c r="O86" s="93"/>
      <c r="P86" s="96">
        <v>12</v>
      </c>
      <c r="Q86" s="93"/>
      <c r="R86" s="96">
        <v>54</v>
      </c>
      <c r="S86" s="93"/>
      <c r="T86" s="96">
        <v>18</v>
      </c>
    </row>
    <row r="87" spans="1:20" ht="30.75" thickBot="1" x14ac:dyDescent="0.25">
      <c r="A87" s="32">
        <v>33</v>
      </c>
      <c r="B87" s="84" t="s">
        <v>89</v>
      </c>
      <c r="C87" s="66" t="s">
        <v>110</v>
      </c>
      <c r="D87" s="67" t="s">
        <v>111</v>
      </c>
      <c r="E87" s="70"/>
      <c r="F87" s="69">
        <v>44</v>
      </c>
      <c r="G87" s="70"/>
      <c r="H87" s="69">
        <v>160</v>
      </c>
      <c r="I87" s="25"/>
      <c r="J87" s="69">
        <v>200</v>
      </c>
      <c r="K87" s="25"/>
      <c r="L87" s="69">
        <v>134.4</v>
      </c>
      <c r="M87" s="93"/>
      <c r="N87" s="96" t="s">
        <v>149</v>
      </c>
      <c r="O87" s="93"/>
      <c r="P87" s="96">
        <v>48</v>
      </c>
      <c r="Q87" s="93"/>
      <c r="R87" s="96">
        <v>216</v>
      </c>
      <c r="S87" s="93"/>
      <c r="T87" s="96">
        <v>72</v>
      </c>
    </row>
    <row r="88" spans="1:20" ht="30.75" thickBot="1" x14ac:dyDescent="0.25">
      <c r="A88" s="32">
        <v>34</v>
      </c>
      <c r="B88" s="39" t="s">
        <v>138</v>
      </c>
      <c r="C88" s="66" t="s">
        <v>110</v>
      </c>
      <c r="D88" s="67" t="s">
        <v>111</v>
      </c>
      <c r="E88" s="70"/>
      <c r="F88" s="69">
        <v>44</v>
      </c>
      <c r="G88" s="70"/>
      <c r="H88" s="69">
        <v>160</v>
      </c>
      <c r="I88" s="25"/>
      <c r="J88" s="69">
        <v>200</v>
      </c>
      <c r="K88" s="25"/>
      <c r="L88" s="69">
        <v>134.4</v>
      </c>
      <c r="M88" s="93"/>
      <c r="N88" s="96">
        <v>352.45</v>
      </c>
      <c r="O88" s="93"/>
      <c r="P88" s="96">
        <v>48</v>
      </c>
      <c r="Q88" s="93"/>
      <c r="R88" s="96">
        <v>216</v>
      </c>
      <c r="S88" s="93"/>
      <c r="T88" s="96">
        <v>72</v>
      </c>
    </row>
    <row r="89" spans="1:20" ht="30.75" thickBot="1" x14ac:dyDescent="0.25">
      <c r="A89" s="32">
        <v>35</v>
      </c>
      <c r="B89" s="39" t="s">
        <v>139</v>
      </c>
      <c r="C89" s="66" t="s">
        <v>110</v>
      </c>
      <c r="D89" s="67" t="s">
        <v>111</v>
      </c>
      <c r="E89" s="70"/>
      <c r="F89" s="69">
        <v>148.5</v>
      </c>
      <c r="G89" s="70"/>
      <c r="H89" s="69">
        <v>540</v>
      </c>
      <c r="I89" s="25"/>
      <c r="J89" s="69">
        <v>925</v>
      </c>
      <c r="K89" s="25"/>
      <c r="L89" s="69">
        <v>453.6</v>
      </c>
      <c r="M89" s="93"/>
      <c r="N89" s="96" t="s">
        <v>149</v>
      </c>
      <c r="O89" s="93"/>
      <c r="P89" s="96">
        <v>162</v>
      </c>
      <c r="Q89" s="93"/>
      <c r="R89" s="96">
        <v>729</v>
      </c>
      <c r="S89" s="93"/>
      <c r="T89" s="96">
        <v>243</v>
      </c>
    </row>
    <row r="90" spans="1:20" ht="30.75" thickBot="1" x14ac:dyDescent="0.25">
      <c r="A90" s="32">
        <v>36</v>
      </c>
      <c r="B90" s="80" t="s">
        <v>90</v>
      </c>
      <c r="C90" s="66" t="s">
        <v>110</v>
      </c>
      <c r="D90" s="67" t="s">
        <v>111</v>
      </c>
      <c r="E90" s="70"/>
      <c r="F90" s="69">
        <v>38.5</v>
      </c>
      <c r="G90" s="70"/>
      <c r="H90" s="69">
        <v>140</v>
      </c>
      <c r="I90" s="25"/>
      <c r="J90" s="69">
        <v>175</v>
      </c>
      <c r="K90" s="25"/>
      <c r="L90" s="69">
        <v>117.6</v>
      </c>
      <c r="M90" s="93"/>
      <c r="N90" s="96">
        <v>99.75</v>
      </c>
      <c r="O90" s="93"/>
      <c r="P90" s="96">
        <v>42</v>
      </c>
      <c r="Q90" s="93"/>
      <c r="R90" s="96">
        <v>189</v>
      </c>
      <c r="S90" s="93"/>
      <c r="T90" s="96">
        <v>63</v>
      </c>
    </row>
    <row r="91" spans="1:20" ht="30.75" thickBot="1" x14ac:dyDescent="0.25">
      <c r="A91" s="32">
        <v>37</v>
      </c>
      <c r="B91" s="84" t="s">
        <v>91</v>
      </c>
      <c r="C91" s="66" t="s">
        <v>110</v>
      </c>
      <c r="D91" s="67" t="s">
        <v>111</v>
      </c>
      <c r="E91" s="70"/>
      <c r="F91" s="69">
        <v>11</v>
      </c>
      <c r="G91" s="70"/>
      <c r="H91" s="69">
        <v>40</v>
      </c>
      <c r="I91" s="25"/>
      <c r="J91" s="69">
        <v>50</v>
      </c>
      <c r="K91" s="25"/>
      <c r="L91" s="69">
        <v>33.6</v>
      </c>
      <c r="M91" s="93"/>
      <c r="N91" s="96" t="s">
        <v>149</v>
      </c>
      <c r="O91" s="93"/>
      <c r="P91" s="96">
        <v>12</v>
      </c>
      <c r="Q91" s="93"/>
      <c r="R91" s="96">
        <v>54</v>
      </c>
      <c r="S91" s="93"/>
      <c r="T91" s="96">
        <v>18</v>
      </c>
    </row>
    <row r="92" spans="1:20" ht="30" x14ac:dyDescent="0.2">
      <c r="A92" s="32">
        <v>38</v>
      </c>
      <c r="B92" s="39" t="s">
        <v>92</v>
      </c>
      <c r="C92" s="66" t="s">
        <v>110</v>
      </c>
      <c r="D92" s="67" t="s">
        <v>111</v>
      </c>
      <c r="E92" s="70"/>
      <c r="F92" s="69">
        <v>49.5</v>
      </c>
      <c r="G92" s="70"/>
      <c r="H92" s="69">
        <v>180</v>
      </c>
      <c r="I92" s="25"/>
      <c r="J92" s="69">
        <v>225</v>
      </c>
      <c r="K92" s="25"/>
      <c r="L92" s="69">
        <v>151.19999999999999</v>
      </c>
      <c r="M92" s="93"/>
      <c r="N92" s="96">
        <v>99.75</v>
      </c>
      <c r="O92" s="93"/>
      <c r="P92" s="96">
        <v>54</v>
      </c>
      <c r="Q92" s="93"/>
      <c r="R92" s="96">
        <v>243</v>
      </c>
      <c r="S92" s="93"/>
      <c r="T92" s="96">
        <v>81</v>
      </c>
    </row>
    <row r="93" spans="1:20" ht="15.75" thickBot="1" x14ac:dyDescent="0.25">
      <c r="A93" s="154" t="s">
        <v>115</v>
      </c>
      <c r="B93" s="155"/>
      <c r="C93" s="155"/>
      <c r="D93" s="156"/>
      <c r="E93" s="70"/>
      <c r="F93" s="85">
        <f>SUM(F55:F92)</f>
        <v>2183.5</v>
      </c>
      <c r="G93" s="70"/>
      <c r="H93" s="85">
        <f>SUM(H55:H92)</f>
        <v>7940</v>
      </c>
      <c r="I93" s="25"/>
      <c r="J93" s="85">
        <f>SUM(J55:J92)</f>
        <v>12535</v>
      </c>
      <c r="K93" s="25"/>
      <c r="L93" s="85">
        <f>SUM(L55:L92)</f>
        <v>6669.6000000000013</v>
      </c>
      <c r="M93" s="94"/>
      <c r="N93" s="97">
        <f>SUM(N55:N92)</f>
        <v>5403.57</v>
      </c>
      <c r="O93" s="94"/>
      <c r="P93" s="97">
        <f>SUM(P55:P92)</f>
        <v>2382</v>
      </c>
      <c r="Q93" s="94"/>
      <c r="R93" s="97">
        <f>SUM(R55:R92)</f>
        <v>10908</v>
      </c>
      <c r="S93" s="94"/>
      <c r="T93" s="97">
        <f>SUM(T55:T92)</f>
        <v>3575</v>
      </c>
    </row>
    <row r="94" spans="1:20" ht="45" customHeight="1" thickBot="1" x14ac:dyDescent="0.25">
      <c r="A94" s="79" t="s">
        <v>93</v>
      </c>
      <c r="B94" s="39"/>
      <c r="C94" s="66"/>
      <c r="D94" s="67"/>
      <c r="E94" s="70"/>
      <c r="F94" s="69"/>
      <c r="G94" s="70"/>
      <c r="H94" s="69"/>
      <c r="I94" s="25"/>
      <c r="J94" s="69"/>
      <c r="K94" s="25"/>
      <c r="L94" s="69"/>
      <c r="M94" s="93"/>
      <c r="N94" s="96"/>
      <c r="O94" s="93"/>
      <c r="P94" s="96"/>
      <c r="Q94" s="93"/>
      <c r="R94" s="96"/>
      <c r="S94" s="93"/>
      <c r="T94" s="96"/>
    </row>
    <row r="95" spans="1:20" ht="30.75" thickBot="1" x14ac:dyDescent="0.25">
      <c r="A95" s="32">
        <v>1</v>
      </c>
      <c r="B95" s="39" t="s">
        <v>94</v>
      </c>
      <c r="C95" s="66" t="s">
        <v>110</v>
      </c>
      <c r="D95" s="67" t="s">
        <v>111</v>
      </c>
      <c r="E95" s="70"/>
      <c r="F95" s="69">
        <v>1100</v>
      </c>
      <c r="G95" s="70"/>
      <c r="H95" s="69">
        <f>1430</f>
        <v>1430</v>
      </c>
      <c r="I95" s="25"/>
      <c r="J95" s="69">
        <f>2469</f>
        <v>2469</v>
      </c>
      <c r="K95" s="25"/>
      <c r="L95" s="69">
        <v>862</v>
      </c>
      <c r="M95" s="93"/>
      <c r="N95" s="96">
        <v>324</v>
      </c>
      <c r="O95" s="93"/>
      <c r="P95" s="96">
        <v>750</v>
      </c>
      <c r="Q95" s="93"/>
      <c r="R95" s="96">
        <v>1220</v>
      </c>
      <c r="S95" s="93"/>
      <c r="T95" s="96">
        <v>1800</v>
      </c>
    </row>
    <row r="96" spans="1:20" ht="30.75" thickBot="1" x14ac:dyDescent="0.25">
      <c r="A96" s="32">
        <v>2</v>
      </c>
      <c r="B96" s="84" t="s">
        <v>95</v>
      </c>
      <c r="C96" s="66" t="s">
        <v>110</v>
      </c>
      <c r="D96" s="67" t="s">
        <v>111</v>
      </c>
      <c r="E96" s="70"/>
      <c r="F96" s="69">
        <f>300</f>
        <v>300</v>
      </c>
      <c r="G96" s="70"/>
      <c r="H96" s="69">
        <f>475</f>
        <v>475</v>
      </c>
      <c r="I96" s="25"/>
      <c r="J96" s="69">
        <f>594</f>
        <v>594</v>
      </c>
      <c r="K96" s="25"/>
      <c r="L96" s="69">
        <v>420</v>
      </c>
      <c r="M96" s="93"/>
      <c r="N96" s="96">
        <v>324</v>
      </c>
      <c r="O96" s="93"/>
      <c r="P96" s="96">
        <v>225</v>
      </c>
      <c r="Q96" s="93"/>
      <c r="R96" s="96">
        <v>637</v>
      </c>
      <c r="S96" s="93"/>
      <c r="T96" s="96">
        <v>900</v>
      </c>
    </row>
    <row r="97" spans="1:20" ht="30.75" thickBot="1" x14ac:dyDescent="0.25">
      <c r="A97" s="32">
        <v>3</v>
      </c>
      <c r="B97" s="39" t="s">
        <v>96</v>
      </c>
      <c r="C97" s="66" t="s">
        <v>110</v>
      </c>
      <c r="D97" s="67" t="s">
        <v>111</v>
      </c>
      <c r="E97" s="70"/>
      <c r="F97" s="69">
        <f>1100</f>
        <v>1100</v>
      </c>
      <c r="G97" s="70"/>
      <c r="H97" s="69">
        <f>1430</f>
        <v>1430</v>
      </c>
      <c r="I97" s="25"/>
      <c r="J97" s="69">
        <f>2469</f>
        <v>2469</v>
      </c>
      <c r="K97" s="25"/>
      <c r="L97" s="69">
        <v>862</v>
      </c>
      <c r="M97" s="93"/>
      <c r="N97" s="96">
        <v>324</v>
      </c>
      <c r="O97" s="93"/>
      <c r="P97" s="96">
        <v>750</v>
      </c>
      <c r="Q97" s="93"/>
      <c r="R97" s="96">
        <v>1220</v>
      </c>
      <c r="S97" s="93"/>
      <c r="T97" s="96">
        <v>1800</v>
      </c>
    </row>
    <row r="98" spans="1:20" ht="30.75" thickBot="1" x14ac:dyDescent="0.25">
      <c r="A98" s="32">
        <v>4</v>
      </c>
      <c r="B98" s="39" t="s">
        <v>97</v>
      </c>
      <c r="C98" s="66" t="s">
        <v>110</v>
      </c>
      <c r="D98" s="67" t="s">
        <v>111</v>
      </c>
      <c r="E98" s="70"/>
      <c r="F98" s="69">
        <f>300</f>
        <v>300</v>
      </c>
      <c r="G98" s="70"/>
      <c r="H98" s="69">
        <f>475</f>
        <v>475</v>
      </c>
      <c r="I98" s="25"/>
      <c r="J98" s="69">
        <f>594</f>
        <v>594</v>
      </c>
      <c r="K98" s="25"/>
      <c r="L98" s="69">
        <v>420</v>
      </c>
      <c r="M98" s="93"/>
      <c r="N98" s="96">
        <v>324</v>
      </c>
      <c r="O98" s="93"/>
      <c r="P98" s="96">
        <v>225</v>
      </c>
      <c r="Q98" s="93"/>
      <c r="R98" s="96">
        <v>637</v>
      </c>
      <c r="S98" s="93"/>
      <c r="T98" s="96">
        <v>900</v>
      </c>
    </row>
    <row r="99" spans="1:20" ht="30.75" thickBot="1" x14ac:dyDescent="0.25">
      <c r="A99" s="32">
        <v>5</v>
      </c>
      <c r="B99" s="84" t="s">
        <v>98</v>
      </c>
      <c r="C99" s="66" t="s">
        <v>110</v>
      </c>
      <c r="D99" s="67" t="s">
        <v>111</v>
      </c>
      <c r="E99" s="70"/>
      <c r="F99" s="69">
        <f>1100</f>
        <v>1100</v>
      </c>
      <c r="G99" s="70"/>
      <c r="H99" s="69">
        <f>1430</f>
        <v>1430</v>
      </c>
      <c r="I99" s="25"/>
      <c r="J99" s="69">
        <f>2469</f>
        <v>2469</v>
      </c>
      <c r="K99" s="25"/>
      <c r="L99" s="69">
        <v>862</v>
      </c>
      <c r="M99" s="93"/>
      <c r="N99" s="96">
        <v>324</v>
      </c>
      <c r="O99" s="93"/>
      <c r="P99" s="96">
        <v>750</v>
      </c>
      <c r="Q99" s="93"/>
      <c r="R99" s="96">
        <v>1220</v>
      </c>
      <c r="S99" s="93"/>
      <c r="T99" s="96">
        <v>1800</v>
      </c>
    </row>
    <row r="100" spans="1:20" ht="30.75" thickBot="1" x14ac:dyDescent="0.25">
      <c r="A100" s="32">
        <v>6</v>
      </c>
      <c r="B100" s="39" t="s">
        <v>99</v>
      </c>
      <c r="C100" s="66" t="s">
        <v>110</v>
      </c>
      <c r="D100" s="67" t="s">
        <v>111</v>
      </c>
      <c r="E100" s="70"/>
      <c r="F100" s="69">
        <f>300</f>
        <v>300</v>
      </c>
      <c r="G100" s="70"/>
      <c r="H100" s="69">
        <f>475</f>
        <v>475</v>
      </c>
      <c r="I100" s="25"/>
      <c r="J100" s="69">
        <f>594</f>
        <v>594</v>
      </c>
      <c r="K100" s="25"/>
      <c r="L100" s="69">
        <v>420</v>
      </c>
      <c r="M100" s="93"/>
      <c r="N100" s="96">
        <v>324</v>
      </c>
      <c r="O100" s="93"/>
      <c r="P100" s="96">
        <v>225</v>
      </c>
      <c r="Q100" s="93"/>
      <c r="R100" s="96">
        <v>637</v>
      </c>
      <c r="S100" s="93"/>
      <c r="T100" s="96">
        <v>900</v>
      </c>
    </row>
    <row r="101" spans="1:20" ht="34.5" customHeight="1" thickBot="1" x14ac:dyDescent="0.25">
      <c r="A101" s="32">
        <v>7</v>
      </c>
      <c r="B101" s="39" t="s">
        <v>100</v>
      </c>
      <c r="C101" s="66" t="s">
        <v>110</v>
      </c>
      <c r="D101" s="67" t="s">
        <v>111</v>
      </c>
      <c r="E101" s="70"/>
      <c r="F101" s="69">
        <f>1100</f>
        <v>1100</v>
      </c>
      <c r="G101" s="70"/>
      <c r="H101" s="69">
        <f>1430</f>
        <v>1430</v>
      </c>
      <c r="I101" s="25"/>
      <c r="J101" s="69">
        <f>2469</f>
        <v>2469</v>
      </c>
      <c r="K101" s="25"/>
      <c r="L101" s="69">
        <v>862</v>
      </c>
      <c r="M101" s="93"/>
      <c r="N101" s="96">
        <v>324</v>
      </c>
      <c r="O101" s="93"/>
      <c r="P101" s="96">
        <v>750</v>
      </c>
      <c r="Q101" s="93"/>
      <c r="R101" s="96">
        <v>1220</v>
      </c>
      <c r="S101" s="93"/>
      <c r="T101" s="96">
        <v>1800</v>
      </c>
    </row>
    <row r="102" spans="1:20" ht="30.75" thickBot="1" x14ac:dyDescent="0.25">
      <c r="A102" s="32">
        <v>8</v>
      </c>
      <c r="B102" s="39" t="s">
        <v>101</v>
      </c>
      <c r="C102" s="66" t="s">
        <v>110</v>
      </c>
      <c r="D102" s="67" t="s">
        <v>111</v>
      </c>
      <c r="E102" s="70"/>
      <c r="F102" s="69">
        <f>300</f>
        <v>300</v>
      </c>
      <c r="G102" s="70"/>
      <c r="H102" s="69">
        <f>475</f>
        <v>475</v>
      </c>
      <c r="I102" s="25"/>
      <c r="J102" s="69">
        <f>594</f>
        <v>594</v>
      </c>
      <c r="K102" s="25"/>
      <c r="L102" s="69">
        <v>420</v>
      </c>
      <c r="M102" s="93"/>
      <c r="N102" s="96">
        <v>324</v>
      </c>
      <c r="O102" s="93"/>
      <c r="P102" s="96">
        <v>225</v>
      </c>
      <c r="Q102" s="93"/>
      <c r="R102" s="96">
        <v>637</v>
      </c>
      <c r="S102" s="93"/>
      <c r="T102" s="96">
        <v>900</v>
      </c>
    </row>
    <row r="103" spans="1:20" ht="30.75" thickBot="1" x14ac:dyDescent="0.25">
      <c r="A103" s="32">
        <v>9</v>
      </c>
      <c r="B103" s="39" t="s">
        <v>102</v>
      </c>
      <c r="C103" s="66" t="s">
        <v>110</v>
      </c>
      <c r="D103" s="67" t="s">
        <v>111</v>
      </c>
      <c r="E103" s="70"/>
      <c r="F103" s="69">
        <f>1100</f>
        <v>1100</v>
      </c>
      <c r="G103" s="70"/>
      <c r="H103" s="69">
        <f>1430</f>
        <v>1430</v>
      </c>
      <c r="I103" s="25"/>
      <c r="J103" s="69">
        <f>2469</f>
        <v>2469</v>
      </c>
      <c r="K103" s="25"/>
      <c r="L103" s="69">
        <v>862</v>
      </c>
      <c r="M103" s="93"/>
      <c r="N103" s="96">
        <v>324</v>
      </c>
      <c r="O103" s="93"/>
      <c r="P103" s="96">
        <v>750</v>
      </c>
      <c r="Q103" s="93"/>
      <c r="R103" s="96">
        <v>1220</v>
      </c>
      <c r="S103" s="93"/>
      <c r="T103" s="96">
        <v>1800</v>
      </c>
    </row>
    <row r="104" spans="1:20" ht="30.75" thickBot="1" x14ac:dyDescent="0.25">
      <c r="A104" s="32">
        <v>10</v>
      </c>
      <c r="B104" s="39" t="s">
        <v>103</v>
      </c>
      <c r="C104" s="66" t="s">
        <v>110</v>
      </c>
      <c r="D104" s="67" t="s">
        <v>111</v>
      </c>
      <c r="E104" s="70"/>
      <c r="F104" s="69">
        <f>300</f>
        <v>300</v>
      </c>
      <c r="G104" s="70"/>
      <c r="H104" s="69">
        <f>475</f>
        <v>475</v>
      </c>
      <c r="I104" s="25"/>
      <c r="J104" s="69">
        <f>594</f>
        <v>594</v>
      </c>
      <c r="K104" s="25"/>
      <c r="L104" s="69">
        <v>420</v>
      </c>
      <c r="M104" s="93"/>
      <c r="N104" s="96">
        <v>324</v>
      </c>
      <c r="O104" s="93"/>
      <c r="P104" s="96">
        <v>225</v>
      </c>
      <c r="Q104" s="93"/>
      <c r="R104" s="96">
        <v>637</v>
      </c>
      <c r="S104" s="93"/>
      <c r="T104" s="96">
        <v>900</v>
      </c>
    </row>
    <row r="105" spans="1:20" ht="30.75" thickBot="1" x14ac:dyDescent="0.25">
      <c r="A105" s="32">
        <v>11</v>
      </c>
      <c r="B105" s="39" t="s">
        <v>140</v>
      </c>
      <c r="C105" s="66" t="s">
        <v>110</v>
      </c>
      <c r="D105" s="67" t="s">
        <v>111</v>
      </c>
      <c r="E105" s="70"/>
      <c r="F105" s="69">
        <f>1100</f>
        <v>1100</v>
      </c>
      <c r="G105" s="70"/>
      <c r="H105" s="69">
        <f>1430</f>
        <v>1430</v>
      </c>
      <c r="I105" s="25"/>
      <c r="J105" s="69">
        <f>2469</f>
        <v>2469</v>
      </c>
      <c r="K105" s="25"/>
      <c r="L105" s="69">
        <v>862</v>
      </c>
      <c r="M105" s="93"/>
      <c r="N105" s="96">
        <v>324</v>
      </c>
      <c r="O105" s="93"/>
      <c r="P105" s="96">
        <v>750</v>
      </c>
      <c r="Q105" s="93"/>
      <c r="R105" s="96">
        <v>1220</v>
      </c>
      <c r="S105" s="93"/>
      <c r="T105" s="96">
        <v>1800</v>
      </c>
    </row>
    <row r="106" spans="1:20" ht="30.75" thickBot="1" x14ac:dyDescent="0.25">
      <c r="A106" s="32">
        <v>12</v>
      </c>
      <c r="B106" s="39" t="s">
        <v>141</v>
      </c>
      <c r="C106" s="66" t="s">
        <v>110</v>
      </c>
      <c r="D106" s="67" t="s">
        <v>111</v>
      </c>
      <c r="E106" s="70"/>
      <c r="F106" s="69">
        <f>300</f>
        <v>300</v>
      </c>
      <c r="G106" s="70"/>
      <c r="H106" s="69">
        <f>475</f>
        <v>475</v>
      </c>
      <c r="I106" s="25"/>
      <c r="J106" s="69">
        <f>594</f>
        <v>594</v>
      </c>
      <c r="K106" s="25"/>
      <c r="L106" s="69">
        <v>420</v>
      </c>
      <c r="M106" s="93"/>
      <c r="N106" s="96">
        <v>324</v>
      </c>
      <c r="O106" s="93"/>
      <c r="P106" s="96">
        <v>225</v>
      </c>
      <c r="Q106" s="93"/>
      <c r="R106" s="96">
        <v>637</v>
      </c>
      <c r="S106" s="93"/>
      <c r="T106" s="96">
        <v>900</v>
      </c>
    </row>
    <row r="107" spans="1:20" ht="30.75" thickBot="1" x14ac:dyDescent="0.25">
      <c r="A107" s="32">
        <v>13</v>
      </c>
      <c r="B107" s="39" t="s">
        <v>142</v>
      </c>
      <c r="C107" s="66" t="s">
        <v>110</v>
      </c>
      <c r="D107" s="67" t="s">
        <v>111</v>
      </c>
      <c r="E107" s="70"/>
      <c r="F107" s="69">
        <f>300</f>
        <v>300</v>
      </c>
      <c r="G107" s="70"/>
      <c r="H107" s="69">
        <f>475</f>
        <v>475</v>
      </c>
      <c r="I107" s="25"/>
      <c r="J107" s="69">
        <f>594</f>
        <v>594</v>
      </c>
      <c r="K107" s="25"/>
      <c r="L107" s="69">
        <v>388</v>
      </c>
      <c r="M107" s="93"/>
      <c r="N107" s="96">
        <v>486</v>
      </c>
      <c r="O107" s="93"/>
      <c r="P107" s="96">
        <v>280</v>
      </c>
      <c r="Q107" s="93"/>
      <c r="R107" s="96">
        <v>637</v>
      </c>
      <c r="S107" s="93"/>
      <c r="T107" s="96">
        <v>1170</v>
      </c>
    </row>
    <row r="108" spans="1:20" ht="30" x14ac:dyDescent="0.2">
      <c r="A108" s="32">
        <v>14</v>
      </c>
      <c r="B108" s="39" t="s">
        <v>143</v>
      </c>
      <c r="C108" s="66" t="s">
        <v>110</v>
      </c>
      <c r="D108" s="67" t="s">
        <v>111</v>
      </c>
      <c r="E108" s="70"/>
      <c r="F108" s="69">
        <f>300</f>
        <v>300</v>
      </c>
      <c r="G108" s="70"/>
      <c r="H108" s="69">
        <f>475</f>
        <v>475</v>
      </c>
      <c r="I108" s="25"/>
      <c r="J108" s="69">
        <f>594</f>
        <v>594</v>
      </c>
      <c r="K108" s="25"/>
      <c r="L108" s="69">
        <v>388</v>
      </c>
      <c r="M108" s="93"/>
      <c r="N108" s="96">
        <v>486</v>
      </c>
      <c r="O108" s="93"/>
      <c r="P108" s="96">
        <v>280</v>
      </c>
      <c r="Q108" s="93"/>
      <c r="R108" s="96">
        <v>637</v>
      </c>
      <c r="S108" s="93"/>
      <c r="T108" s="96">
        <v>1170</v>
      </c>
    </row>
    <row r="109" spans="1:20" ht="15" x14ac:dyDescent="0.2">
      <c r="A109" s="162" t="s">
        <v>148</v>
      </c>
      <c r="B109" s="155"/>
      <c r="C109" s="155"/>
      <c r="D109" s="156"/>
      <c r="E109" s="108"/>
      <c r="F109" s="87">
        <f>SUM(F95:F108)</f>
        <v>9000</v>
      </c>
      <c r="G109" s="108"/>
      <c r="H109" s="87">
        <f>SUM(H95:H108)</f>
        <v>12380</v>
      </c>
      <c r="I109" s="86"/>
      <c r="J109" s="87">
        <f>SUM(J95:J108)</f>
        <v>19566</v>
      </c>
      <c r="K109" s="86"/>
      <c r="L109" s="87">
        <f>SUM(L95:L108)</f>
        <v>8468</v>
      </c>
      <c r="M109" s="91"/>
      <c r="N109" s="100">
        <f>SUM(N95:N108)</f>
        <v>4860</v>
      </c>
      <c r="O109" s="91"/>
      <c r="P109" s="100">
        <f>SUM(P95:P108)</f>
        <v>6410</v>
      </c>
      <c r="Q109" s="91"/>
      <c r="R109" s="100">
        <f>SUM(R95:R108)</f>
        <v>12416</v>
      </c>
      <c r="S109" s="91"/>
      <c r="T109" s="109"/>
    </row>
    <row r="110" spans="1:20" ht="15.75" thickBot="1" x14ac:dyDescent="0.25">
      <c r="A110" s="154" t="s">
        <v>147</v>
      </c>
      <c r="B110" s="166"/>
      <c r="C110" s="166"/>
      <c r="D110" s="167"/>
      <c r="E110" s="107"/>
      <c r="F110" s="88">
        <f>F109*2</f>
        <v>18000</v>
      </c>
      <c r="G110" s="107"/>
      <c r="H110" s="88">
        <f>H109*2</f>
        <v>24760</v>
      </c>
      <c r="I110" s="86"/>
      <c r="J110" s="88">
        <f>J109*2</f>
        <v>39132</v>
      </c>
      <c r="K110" s="86"/>
      <c r="L110" s="88">
        <f>L109*2</f>
        <v>16936</v>
      </c>
      <c r="M110" s="91"/>
      <c r="N110" s="101">
        <f>N109*2</f>
        <v>9720</v>
      </c>
      <c r="O110" s="91"/>
      <c r="P110" s="101">
        <f>P109*2</f>
        <v>12820</v>
      </c>
      <c r="Q110" s="91"/>
      <c r="R110" s="101">
        <f>R109*2</f>
        <v>24832</v>
      </c>
      <c r="S110" s="91"/>
      <c r="T110" s="106">
        <f>SUM(T95:T108)</f>
        <v>18540</v>
      </c>
    </row>
    <row r="111" spans="1:20" ht="45" customHeight="1" thickBot="1" x14ac:dyDescent="0.25">
      <c r="A111" s="79" t="s">
        <v>145</v>
      </c>
      <c r="B111" s="39"/>
      <c r="C111" s="66"/>
      <c r="D111" s="67"/>
      <c r="E111" s="70"/>
      <c r="F111" s="69"/>
      <c r="G111" s="70"/>
      <c r="H111" s="69"/>
      <c r="I111" s="25"/>
      <c r="J111" s="69"/>
      <c r="K111" s="25"/>
      <c r="L111" s="69"/>
      <c r="M111" s="93"/>
      <c r="N111" s="96"/>
      <c r="O111" s="93"/>
      <c r="P111" s="96"/>
      <c r="Q111" s="93"/>
      <c r="R111" s="96"/>
      <c r="S111" s="93"/>
      <c r="T111" s="96"/>
    </row>
    <row r="112" spans="1:20" ht="30" x14ac:dyDescent="0.2">
      <c r="A112" s="32">
        <v>1</v>
      </c>
      <c r="B112" s="39" t="s">
        <v>48</v>
      </c>
      <c r="C112" s="66" t="s">
        <v>110</v>
      </c>
      <c r="D112" s="67" t="s">
        <v>111</v>
      </c>
      <c r="E112" s="70"/>
      <c r="F112" s="69">
        <v>10000</v>
      </c>
      <c r="G112" s="70"/>
      <c r="H112" s="69" t="s">
        <v>150</v>
      </c>
      <c r="I112" s="25"/>
      <c r="J112" s="69">
        <v>11475</v>
      </c>
      <c r="K112" s="25"/>
      <c r="L112" s="69">
        <v>13847.4</v>
      </c>
      <c r="M112" s="93"/>
      <c r="N112" s="96">
        <v>2128</v>
      </c>
      <c r="O112" s="93"/>
      <c r="P112" s="96">
        <v>11670</v>
      </c>
      <c r="Q112" s="93"/>
      <c r="R112" s="96">
        <v>0</v>
      </c>
      <c r="S112" s="93"/>
      <c r="T112" s="96">
        <v>8500</v>
      </c>
    </row>
    <row r="113" spans="1:21" ht="15" x14ac:dyDescent="0.2">
      <c r="A113" s="169" t="s">
        <v>146</v>
      </c>
      <c r="B113" s="170"/>
      <c r="C113" s="170"/>
      <c r="D113" s="171"/>
      <c r="E113" s="93"/>
      <c r="F113" s="104">
        <f>SUM(F112)</f>
        <v>10000</v>
      </c>
      <c r="G113" s="93"/>
      <c r="H113" s="104">
        <v>0</v>
      </c>
      <c r="I113" s="93"/>
      <c r="J113" s="104">
        <f>SUM(J112)</f>
        <v>11475</v>
      </c>
      <c r="K113" s="93"/>
      <c r="L113" s="104">
        <f>L112</f>
        <v>13847.4</v>
      </c>
      <c r="M113" s="94"/>
      <c r="N113" s="105">
        <f>N112</f>
        <v>2128</v>
      </c>
      <c r="O113" s="94"/>
      <c r="P113" s="105">
        <f>P112</f>
        <v>11670</v>
      </c>
      <c r="Q113" s="94"/>
      <c r="R113" s="105">
        <f>R112</f>
        <v>0</v>
      </c>
      <c r="S113" s="94"/>
      <c r="T113" s="105">
        <f>T112</f>
        <v>8500</v>
      </c>
    </row>
    <row r="114" spans="1:21" ht="15" x14ac:dyDescent="0.2">
      <c r="A114" s="89"/>
      <c r="B114" s="1"/>
      <c r="C114" s="99"/>
      <c r="D114" s="90"/>
      <c r="E114" s="86"/>
      <c r="F114" s="88"/>
      <c r="G114" s="86"/>
      <c r="H114" s="88"/>
      <c r="I114" s="86"/>
      <c r="J114" s="88"/>
      <c r="K114" s="86"/>
      <c r="L114" s="87"/>
      <c r="M114" s="91"/>
      <c r="N114" s="106"/>
      <c r="O114" s="91"/>
      <c r="P114" s="106"/>
      <c r="Q114" s="91"/>
      <c r="R114" s="106"/>
      <c r="S114" s="91"/>
      <c r="T114" s="106"/>
    </row>
    <row r="115" spans="1:21" ht="20.25" customHeight="1" x14ac:dyDescent="0.2">
      <c r="A115" s="45"/>
      <c r="B115" s="1" t="s">
        <v>31</v>
      </c>
      <c r="C115" s="102"/>
      <c r="D115" s="103"/>
      <c r="E115" s="153">
        <v>3</v>
      </c>
      <c r="F115" s="119"/>
      <c r="G115" s="153">
        <v>3</v>
      </c>
      <c r="H115" s="119"/>
      <c r="I115" s="118">
        <v>3</v>
      </c>
      <c r="J115" s="119"/>
      <c r="K115" s="118">
        <v>3</v>
      </c>
      <c r="L115" s="119"/>
      <c r="M115" s="118">
        <v>3</v>
      </c>
      <c r="N115" s="119"/>
      <c r="O115" s="118">
        <v>3</v>
      </c>
      <c r="P115" s="119"/>
      <c r="Q115" s="118">
        <v>3</v>
      </c>
      <c r="R115" s="119"/>
      <c r="S115" s="118">
        <v>3</v>
      </c>
      <c r="T115" s="119"/>
      <c r="U115" s="71"/>
    </row>
    <row r="116" spans="1:21" ht="20.25" customHeight="1" x14ac:dyDescent="0.2">
      <c r="A116" s="45"/>
      <c r="B116" s="2" t="s">
        <v>19</v>
      </c>
      <c r="C116" s="18"/>
      <c r="D116" s="19"/>
      <c r="E116" s="120" t="s">
        <v>106</v>
      </c>
      <c r="F116" s="121"/>
      <c r="G116" s="120" t="s">
        <v>106</v>
      </c>
      <c r="H116" s="121"/>
      <c r="I116" s="120" t="s">
        <v>106</v>
      </c>
      <c r="J116" s="121"/>
      <c r="K116" s="120" t="s">
        <v>106</v>
      </c>
      <c r="L116" s="121"/>
      <c r="M116" s="120" t="s">
        <v>106</v>
      </c>
      <c r="N116" s="121"/>
      <c r="O116" s="120" t="s">
        <v>106</v>
      </c>
      <c r="P116" s="121"/>
      <c r="Q116" s="120" t="s">
        <v>106</v>
      </c>
      <c r="R116" s="121"/>
      <c r="S116" s="120" t="s">
        <v>106</v>
      </c>
      <c r="T116" s="121"/>
    </row>
    <row r="117" spans="1:21" ht="20.25" customHeight="1" thickBot="1" x14ac:dyDescent="0.25">
      <c r="A117" s="45"/>
      <c r="B117" s="2" t="s">
        <v>18</v>
      </c>
      <c r="C117" s="72"/>
      <c r="D117" s="73"/>
      <c r="E117" s="120" t="s">
        <v>106</v>
      </c>
      <c r="F117" s="121"/>
      <c r="G117" s="160" t="s">
        <v>106</v>
      </c>
      <c r="H117" s="161"/>
      <c r="I117" s="160" t="s">
        <v>106</v>
      </c>
      <c r="J117" s="161"/>
      <c r="K117" s="122" t="s">
        <v>106</v>
      </c>
      <c r="L117" s="123"/>
      <c r="M117" s="168"/>
      <c r="N117" s="161"/>
      <c r="O117" s="122" t="s">
        <v>106</v>
      </c>
      <c r="P117" s="123"/>
      <c r="Q117" s="122" t="s">
        <v>106</v>
      </c>
      <c r="R117" s="123"/>
      <c r="S117" s="122" t="s">
        <v>106</v>
      </c>
      <c r="T117" s="123"/>
    </row>
    <row r="118" spans="1:21" ht="20.25" customHeight="1" thickBot="1" x14ac:dyDescent="0.3">
      <c r="A118" s="152"/>
      <c r="B118" s="6" t="s">
        <v>23</v>
      </c>
      <c r="C118" s="144"/>
      <c r="D118" s="145"/>
      <c r="E118" s="124">
        <f>F26+F41+F53+F93+F110+F113</f>
        <v>54018.5</v>
      </c>
      <c r="F118" s="125"/>
      <c r="G118" s="124">
        <f>H26+H41+H53+H93+H110+H113</f>
        <v>75650</v>
      </c>
      <c r="H118" s="125"/>
      <c r="I118" s="124">
        <f>J26+J41+J53+J93+J110+J113</f>
        <v>122365</v>
      </c>
      <c r="J118" s="125"/>
      <c r="K118" s="134">
        <f>L26+L41+L53+L93+L110+L113</f>
        <v>58462.000000000007</v>
      </c>
      <c r="L118" s="135"/>
      <c r="M118" s="124">
        <f>N26+N41+N53+N93+N110+N113</f>
        <v>47594.090000000004</v>
      </c>
      <c r="N118" s="125"/>
      <c r="O118" s="124">
        <f>P26+P41+P53+P93+P110+P113</f>
        <v>40258</v>
      </c>
      <c r="P118" s="125"/>
      <c r="Q118" s="124">
        <f>R26+R41+R53+R93+R110+R113</f>
        <v>134351</v>
      </c>
      <c r="R118" s="125"/>
      <c r="S118" s="124">
        <f>T26+T41+T53+T93+T110+T113</f>
        <v>49935</v>
      </c>
      <c r="T118" s="125"/>
    </row>
    <row r="119" spans="1:21" ht="20.25" customHeight="1" thickBot="1" x14ac:dyDescent="0.25">
      <c r="A119" s="152"/>
      <c r="B119" s="2" t="s">
        <v>14</v>
      </c>
      <c r="C119" s="144"/>
      <c r="D119" s="145"/>
      <c r="G119" s="110"/>
      <c r="H119" s="111"/>
      <c r="I119" s="110"/>
      <c r="J119" s="111"/>
      <c r="M119" s="110"/>
      <c r="N119" s="111"/>
      <c r="Q119" s="110"/>
      <c r="R119" s="111"/>
      <c r="S119" s="110"/>
      <c r="T119" s="111"/>
    </row>
    <row r="120" spans="1:21" ht="20.25" customHeight="1" thickBot="1" x14ac:dyDescent="0.3">
      <c r="A120" s="152"/>
      <c r="B120" s="3" t="s">
        <v>15</v>
      </c>
      <c r="C120" s="146"/>
      <c r="D120" s="147"/>
      <c r="E120" s="112"/>
      <c r="F120" s="113"/>
      <c r="G120" s="112"/>
      <c r="H120" s="113"/>
      <c r="I120" s="112"/>
      <c r="J120" s="113"/>
      <c r="K120" s="112"/>
      <c r="L120" s="113"/>
      <c r="M120" s="112"/>
      <c r="N120" s="113"/>
      <c r="O120" s="112"/>
      <c r="P120" s="113"/>
      <c r="Q120" s="112"/>
      <c r="R120" s="113"/>
      <c r="S120" s="112"/>
      <c r="T120" s="113"/>
    </row>
    <row r="121" spans="1:21" ht="15" customHeight="1" thickBot="1" x14ac:dyDescent="0.25">
      <c r="A121" s="136" t="s">
        <v>20</v>
      </c>
      <c r="B121" s="132" t="s">
        <v>21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34"/>
      <c r="N121" s="98"/>
      <c r="O121" s="34"/>
      <c r="P121" s="98"/>
      <c r="Q121" s="34"/>
      <c r="R121" s="98"/>
      <c r="S121" s="34"/>
      <c r="T121" s="98"/>
    </row>
    <row r="122" spans="1:21" ht="15" customHeight="1" thickBot="1" x14ac:dyDescent="0.25">
      <c r="A122" s="136"/>
      <c r="B122" s="42" t="s">
        <v>9</v>
      </c>
      <c r="C122" s="22" t="s">
        <v>144</v>
      </c>
      <c r="D122" s="126" t="s">
        <v>26</v>
      </c>
      <c r="E122" s="127"/>
      <c r="F122" s="127"/>
      <c r="G122" s="127"/>
      <c r="H122" s="127"/>
      <c r="I122" s="127"/>
      <c r="J122" s="127"/>
      <c r="K122" s="127"/>
      <c r="L122" s="127"/>
      <c r="N122" s="35"/>
      <c r="P122" s="35"/>
      <c r="R122" s="35"/>
      <c r="T122" s="35"/>
    </row>
    <row r="123" spans="1:21" ht="15" customHeight="1" thickBot="1" x14ac:dyDescent="0.25">
      <c r="A123" s="136"/>
      <c r="B123" s="42" t="s">
        <v>10</v>
      </c>
      <c r="C123" s="22" t="s">
        <v>144</v>
      </c>
      <c r="D123" s="126" t="s">
        <v>27</v>
      </c>
      <c r="E123" s="127"/>
      <c r="F123" s="127"/>
      <c r="G123" s="127"/>
      <c r="H123" s="127"/>
      <c r="I123" s="127"/>
      <c r="J123" s="127"/>
      <c r="K123" s="127"/>
      <c r="L123" s="127"/>
      <c r="N123" s="35"/>
      <c r="P123" s="35"/>
      <c r="R123" s="35"/>
      <c r="T123" s="35"/>
    </row>
    <row r="124" spans="1:21" ht="9" customHeight="1" thickBot="1" x14ac:dyDescent="0.25">
      <c r="A124" s="137"/>
      <c r="B124" s="128"/>
      <c r="C124" s="129"/>
      <c r="D124" s="130"/>
      <c r="E124" s="130"/>
      <c r="F124" s="130"/>
      <c r="G124" s="130"/>
      <c r="H124" s="130"/>
      <c r="I124" s="130"/>
      <c r="J124" s="130"/>
      <c r="K124" s="130"/>
      <c r="L124" s="131"/>
      <c r="M124" s="114"/>
      <c r="N124" s="115"/>
      <c r="O124" s="114"/>
      <c r="P124" s="115"/>
      <c r="Q124" s="114"/>
      <c r="R124" s="115"/>
      <c r="S124" s="114"/>
      <c r="T124" s="115"/>
    </row>
    <row r="128" spans="1:21" x14ac:dyDescent="0.2">
      <c r="F128" s="15"/>
    </row>
    <row r="131" spans="8:8" x14ac:dyDescent="0.2">
      <c r="H131" s="15"/>
    </row>
  </sheetData>
  <mergeCells count="82">
    <mergeCell ref="M124:N124"/>
    <mergeCell ref="O124:P124"/>
    <mergeCell ref="Q124:R124"/>
    <mergeCell ref="S124:T124"/>
    <mergeCell ref="K120:L120"/>
    <mergeCell ref="M120:N120"/>
    <mergeCell ref="O120:P120"/>
    <mergeCell ref="Q120:R120"/>
    <mergeCell ref="S120:T120"/>
    <mergeCell ref="A121:A124"/>
    <mergeCell ref="B121:L121"/>
    <mergeCell ref="D122:L122"/>
    <mergeCell ref="D123:L123"/>
    <mergeCell ref="B124:L124"/>
    <mergeCell ref="M118:N118"/>
    <mergeCell ref="O118:P118"/>
    <mergeCell ref="Q118:R118"/>
    <mergeCell ref="S118:T118"/>
    <mergeCell ref="C119:D119"/>
    <mergeCell ref="G119:H119"/>
    <mergeCell ref="I119:J119"/>
    <mergeCell ref="M119:N119"/>
    <mergeCell ref="Q119:R119"/>
    <mergeCell ref="S119:T119"/>
    <mergeCell ref="A118:A120"/>
    <mergeCell ref="C118:D118"/>
    <mergeCell ref="E118:F118"/>
    <mergeCell ref="G118:H118"/>
    <mergeCell ref="I118:J118"/>
    <mergeCell ref="K118:L118"/>
    <mergeCell ref="C120:D120"/>
    <mergeCell ref="E120:F120"/>
    <mergeCell ref="G120:H120"/>
    <mergeCell ref="I120:J120"/>
    <mergeCell ref="Q116:R116"/>
    <mergeCell ref="S116:T116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E116:F116"/>
    <mergeCell ref="G116:H116"/>
    <mergeCell ref="I116:J116"/>
    <mergeCell ref="K116:L116"/>
    <mergeCell ref="M116:N116"/>
    <mergeCell ref="O116:P116"/>
    <mergeCell ref="I115:J115"/>
    <mergeCell ref="K115:L115"/>
    <mergeCell ref="M115:N115"/>
    <mergeCell ref="O115:P115"/>
    <mergeCell ref="Q115:R115"/>
    <mergeCell ref="S115:T115"/>
    <mergeCell ref="A93:D93"/>
    <mergeCell ref="A109:D109"/>
    <mergeCell ref="A110:D110"/>
    <mergeCell ref="A113:D113"/>
    <mergeCell ref="E115:F115"/>
    <mergeCell ref="G115:H115"/>
    <mergeCell ref="O4:P4"/>
    <mergeCell ref="Q4:R4"/>
    <mergeCell ref="S4:T4"/>
    <mergeCell ref="A26:D26"/>
    <mergeCell ref="A41:D41"/>
    <mergeCell ref="A53:D53"/>
    <mergeCell ref="C4:D4"/>
    <mergeCell ref="E4:F4"/>
    <mergeCell ref="G4:H4"/>
    <mergeCell ref="I4:J4"/>
    <mergeCell ref="K4:L4"/>
    <mergeCell ref="M4:N4"/>
    <mergeCell ref="A1:D1"/>
    <mergeCell ref="E1:F1"/>
    <mergeCell ref="G1:L1"/>
    <mergeCell ref="C2:D3"/>
    <mergeCell ref="E2:F2"/>
    <mergeCell ref="G2:L2"/>
    <mergeCell ref="E3:F3"/>
    <mergeCell ref="G3:L3"/>
  </mergeCells>
  <printOptions gridLines="1"/>
  <pageMargins left="0.7" right="0.7" top="0.75" bottom="0.75" header="0.3" footer="0.3"/>
  <pageSetup scale="55" fitToHeight="0" orientation="landscape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 page</vt:lpstr>
      <vt:lpstr>2 page</vt:lpstr>
      <vt:lpstr>Working Updated</vt:lpstr>
      <vt:lpstr>'1 page'!Print_Area</vt:lpstr>
      <vt:lpstr>'Working Updated'!Print_Area</vt:lpstr>
      <vt:lpstr>'1 page'!Print_Titles</vt:lpstr>
      <vt:lpstr>'Working Updated'!Print_Titles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Proposals Received</dc:title>
  <dc:subject>Bid Tabulation</dc:subject>
  <dc:creator>City of Valdez</dc:creator>
  <cp:keywords>bid tabulation proposals received summary</cp:keywords>
  <cp:lastModifiedBy>Jodi Fowler</cp:lastModifiedBy>
  <cp:lastPrinted>2024-11-19T22:47:02Z</cp:lastPrinted>
  <dcterms:created xsi:type="dcterms:W3CDTF">2005-07-08T21:46:32Z</dcterms:created>
  <dcterms:modified xsi:type="dcterms:W3CDTF">2025-01-15T01:27:58Z</dcterms:modified>
</cp:coreProperties>
</file>